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งบแสดงฐานะการเงิน" sheetId="1" r:id="rId1"/>
    <sheet name="หมายเหตุ1" sheetId="8" r:id="rId2"/>
    <sheet name="หมายเหตุ3" sheetId="2" r:id="rId3"/>
    <sheet name="หมายเหตุ 5-7" sheetId="7" r:id="rId4"/>
    <sheet name="หมายเหตุ 10" sheetId="3" r:id="rId5"/>
    <sheet name="หมายเหตุ 12" sheetId="4" r:id="rId6"/>
    <sheet name="หมายเหตุ 16" sheetId="6" r:id="rId7"/>
    <sheet name="Sheet5" sheetId="5" r:id="rId8"/>
  </sheets>
  <calcPr calcId="144525"/>
</workbook>
</file>

<file path=xl/calcChain.xml><?xml version="1.0" encoding="utf-8"?>
<calcChain xmlns="http://schemas.openxmlformats.org/spreadsheetml/2006/main">
  <c r="H49" i="8" l="1"/>
  <c r="H43" i="8"/>
  <c r="F79" i="8"/>
  <c r="H79" i="8"/>
  <c r="D79" i="8"/>
  <c r="H50" i="8"/>
  <c r="H51" i="8"/>
  <c r="H52" i="8"/>
  <c r="J21" i="1"/>
  <c r="J22" i="1" s="1"/>
  <c r="G15" i="3"/>
  <c r="J13" i="1"/>
  <c r="C24" i="7"/>
  <c r="D10" i="7"/>
  <c r="C10" i="7"/>
  <c r="C13" i="7"/>
  <c r="D13" i="7"/>
  <c r="L26" i="6"/>
  <c r="I24" i="6"/>
  <c r="I15" i="6"/>
  <c r="H10" i="6"/>
  <c r="I11" i="6" s="1"/>
  <c r="I13" i="4"/>
  <c r="H12" i="2"/>
  <c r="J24" i="6" l="1"/>
  <c r="D14" i="7"/>
  <c r="H53" i="8"/>
  <c r="J25" i="6"/>
  <c r="J26" i="1" s="1"/>
  <c r="J28" i="1" s="1"/>
  <c r="J29" i="1" s="1"/>
  <c r="M32" i="1" s="1"/>
  <c r="L27" i="6" l="1"/>
  <c r="I30" i="6"/>
  <c r="I31" i="6" s="1"/>
</calcChain>
</file>

<file path=xl/sharedStrings.xml><?xml version="1.0" encoding="utf-8"?>
<sst xmlns="http://schemas.openxmlformats.org/spreadsheetml/2006/main" count="319" uniqueCount="198">
  <si>
    <t>องค์การบริหารส่วนตำบลรอบเวียง อำเภอเมือง จังหวัดเชียงราย</t>
  </si>
  <si>
    <t>งบแสดงฐานะการเงิน</t>
  </si>
  <si>
    <t>ณ วันที่ 30  กันยายน  2558</t>
  </si>
  <si>
    <t>ทรัพย์สินตามงบทรัพย์สิน</t>
  </si>
  <si>
    <t>สินทรัพย์</t>
  </si>
  <si>
    <t>สินทรัพย์หมุนเวียน</t>
  </si>
  <si>
    <t>เงินสดและเงินฝากธนาคาร</t>
  </si>
  <si>
    <t>ลูกหนี้เงินทุนโครงการเศรษฐกิจชุมชน</t>
  </si>
  <si>
    <t xml:space="preserve">ลูกหนี้อื่น ๆ </t>
  </si>
  <si>
    <t>รวมสินทรัพย์หมุนเวียน</t>
  </si>
  <si>
    <t>รวมสินทรัพย์</t>
  </si>
  <si>
    <t>หมายเหตุ</t>
  </si>
  <si>
    <t>ทุนทรัพย์สิน</t>
  </si>
  <si>
    <t>หนี้สิน</t>
  </si>
  <si>
    <t>หนี้สินหมุนเวียน</t>
  </si>
  <si>
    <t>รายจ่ายค้างจ่าย</t>
  </si>
  <si>
    <t>เงินรับฝาก</t>
  </si>
  <si>
    <t>รวมหนี้สินหมุนเวียน</t>
  </si>
  <si>
    <t>รวมหนิ้สิน</t>
  </si>
  <si>
    <t>เงินสะสม</t>
  </si>
  <si>
    <t>เงินทุนสำรองเงินสะสม</t>
  </si>
  <si>
    <t>รวมเงินสะสม</t>
  </si>
  <si>
    <t>รวมหนี้สินและเงินสะสม</t>
  </si>
  <si>
    <t>หมายเหตุประกอบงบแสดงฐานะการเงิน</t>
  </si>
  <si>
    <t>เลขที่</t>
  </si>
  <si>
    <t>539-0-31280-5</t>
  </si>
  <si>
    <t>539-0-42953-2</t>
  </si>
  <si>
    <t xml:space="preserve">เงินฝากธนาคาร  กรุงไทย </t>
  </si>
  <si>
    <t>ประเภทออมทรัพย์</t>
  </si>
  <si>
    <t>เงินฝากธนาคาร  ธกส.</t>
  </si>
  <si>
    <t>ประเภทปราะจำ</t>
  </si>
  <si>
    <t>01-001-2-44149-7</t>
  </si>
  <si>
    <t>01-001-2-61616-7</t>
  </si>
  <si>
    <t>30-001-4-10330-4</t>
  </si>
  <si>
    <t>(นางสาววันเพ็ญ  ยะฝั้น)</t>
  </si>
  <si>
    <t>ผู้อำนวยการกองคลัง</t>
  </si>
  <si>
    <t>(นางนิ่มนวล  ปัญโญนันท์)</t>
  </si>
  <si>
    <t>ปลัดองค์การบริหารส่วนตำบล</t>
  </si>
  <si>
    <t>(นายไพศาล  พุทธิมา)</t>
  </si>
  <si>
    <t>นายกองค์การบริหารส่วนตำบลรอบเวียง</t>
  </si>
  <si>
    <t>หมายเหตุ  3  เงินสดและเงินฝากธนาคาร</t>
  </si>
  <si>
    <t xml:space="preserve">หมายเหตุ 7  ลูกหนี้อื่น ๆ </t>
  </si>
  <si>
    <t>รวม</t>
  </si>
  <si>
    <t>หมายเหตุ 10  รายจ่ายค้างจ่าย</t>
  </si>
  <si>
    <t>แหล่งเงิน</t>
  </si>
  <si>
    <t>แผนงาน</t>
  </si>
  <si>
    <t>งาน</t>
  </si>
  <si>
    <t>หมวด</t>
  </si>
  <si>
    <t>ประเภท</t>
  </si>
  <si>
    <t>โครงการ</t>
  </si>
  <si>
    <t>จำนวนเงิน</t>
  </si>
  <si>
    <t>งบประมาณ</t>
  </si>
  <si>
    <t>บริหารงานทั่วไป</t>
  </si>
  <si>
    <t>บริหารทั่วไป</t>
  </si>
  <si>
    <t>ค่าใช้สอย</t>
  </si>
  <si>
    <t xml:space="preserve">ประเภทรายจ่ายเพื่อให้ได้มาซึ่งบริการ </t>
  </si>
  <si>
    <t>ประเภทตอบแทนผู้ปฏิบัติราชการอันเป็นประโยชน์แก่ อปท.</t>
  </si>
  <si>
    <t>ตอบแทน</t>
  </si>
  <si>
    <t>ค่าจ้างเหมาดูแลรักษาความปลอดภัยอาคารฯ</t>
  </si>
  <si>
    <t>ค่าจ้างเหมาทำความสะอาด สนง.หาดเชียงราย</t>
  </si>
  <si>
    <t>ค่าตอบแทนเงินประโยชน์ตอบแทนอื่นเป็นกรณีพิเศษ (เงินรางวัลประจำปี)</t>
  </si>
  <si>
    <t>บริหารงานคลัง</t>
  </si>
  <si>
    <t>เคหะและชุมชน</t>
  </si>
  <si>
    <t>บริหารทั่วไป
เคหะชุมชน</t>
  </si>
  <si>
    <t>การศึกษา</t>
  </si>
  <si>
    <t>บริหารทั่วไป
เกี่ยวกับการศึกษา</t>
  </si>
  <si>
    <t>หมายเหตุ 12 เงินรับฝาก</t>
  </si>
  <si>
    <t>เงินทุนโครงการเศรษฐกิจชุมชน</t>
  </si>
  <si>
    <t>เงินภาษีหัก ณ ที่จ่าย</t>
  </si>
  <si>
    <t>เงินประกันสัญญา</t>
  </si>
  <si>
    <t>ส่วนลดในการจัดเก็บภาษีบำรุงท้องที่ 6%</t>
  </si>
  <si>
    <t>ค่าตอบแทนรายปีการเข้าใช้ประโยชน์ของรัฐ 40%</t>
  </si>
  <si>
    <t>เงินรอคืนจังหวัด</t>
  </si>
  <si>
    <t>หมายเหตุ 16 เงินสะสม</t>
  </si>
  <si>
    <t>เงินสะสม 1 ตุลาคม 2557</t>
  </si>
  <si>
    <t xml:space="preserve">      (เงินทุนสำรองเงินสะสม)</t>
  </si>
  <si>
    <t>รับจริงสูงกว่ารายจ่ายจริงหลังหักเงินทุนสำรองเงินสะสม</t>
  </si>
  <si>
    <t>บวก</t>
  </si>
  <si>
    <t>รายรับจริงสูงกว่ารายจ่ายจริง</t>
  </si>
  <si>
    <r>
      <rPr>
        <b/>
        <sz val="14"/>
        <color theme="1"/>
        <rFont val="Angsana New"/>
        <family val="1"/>
      </rPr>
      <t>หัก</t>
    </r>
    <r>
      <rPr>
        <sz val="14"/>
        <color theme="1"/>
        <rFont val="Angsana New"/>
        <family val="1"/>
      </rPr>
      <t xml:space="preserve"> 25%  ของรายรับจริงสูงกว่ารายจ่ายจริง</t>
    </r>
  </si>
  <si>
    <t>รายจ่ายรอจ่าย</t>
  </si>
  <si>
    <t>รับคืนโครงการประปาบาดาลขนาดใหญ่ ม.2</t>
  </si>
  <si>
    <t>ประกันสัญญาค่าเช่าร้านค้าหาดเชียงราย</t>
  </si>
  <si>
    <t>รับคืนเงินเศรษฐกิจชุมชน</t>
  </si>
  <si>
    <t>คืนเงินโครงการจัดงานประเพณีลอยกระทง 2557</t>
  </si>
  <si>
    <t>คืนเงินโครงการสืบชะตาหลวง อบต.</t>
  </si>
  <si>
    <t>คืนเงินโครงการทัศนศึกษาดูงาน</t>
  </si>
  <si>
    <t>ปรับปรุงเช็คที่ผู้รับไม่นำไปขึ้นเงิน</t>
  </si>
  <si>
    <t>ปรับปรุงเงินรับฝากค่าใช้จ่ายในการจัดเก็บภาษีบำรุงท้องที่ 5% (ปีพ.ศ.2557)</t>
  </si>
  <si>
    <t xml:space="preserve">บันทึกลูกหนี้อื่น ๆ </t>
  </si>
  <si>
    <t>รับคืนเงินค่าตอบแทนตรวจงานจ้าง ปี 2557</t>
  </si>
  <si>
    <t>หัก</t>
  </si>
  <si>
    <t>จ่ายขาดเงินสะสม</t>
  </si>
  <si>
    <t>เงินสะสม 30 กันยายน 2558</t>
  </si>
  <si>
    <t>เงินสะสม 30  กันยายน  2558</t>
  </si>
  <si>
    <t>1. ลูกหนี้ค่าภาษี</t>
  </si>
  <si>
    <t>2. ลูกหนี้รายได้อื่นๆ</t>
  </si>
  <si>
    <t>3. เงินสะสมที่สามารถนำไปใช้ได้</t>
  </si>
  <si>
    <t>หมายเหตุ 5 ลูกหนี้ค่าภาษี</t>
  </si>
  <si>
    <t>ประเภทลูกหนี้</t>
  </si>
  <si>
    <t>ประจำปี</t>
  </si>
  <si>
    <t>จำนวนราย</t>
  </si>
  <si>
    <t>ลูกหนี้ภาษีโรงเรือนและที่ดิน</t>
  </si>
  <si>
    <t>ลูกหนี้ภาษีป้าย</t>
  </si>
  <si>
    <t>รวมทั้งสิ้น</t>
  </si>
  <si>
    <t xml:space="preserve">   (นางนิ่มนวล  ปัญโญนันท์)                  (นายไพศาล  พุทธิมา)</t>
  </si>
  <si>
    <t>(นางสาววันเพ็ญ  ยะฝั้น)                           (นางนิ่มนวล  ปัญโญนันท์)                               (นายไพศาล  พุทธิมา)</t>
  </si>
  <si>
    <t xml:space="preserve">    ผู้อำนวยการกองคลัง                            ปลัดองค์การบริหารส่วนตำบล              นายกองค์การบริหารส่วนตำบลรอบเวียง</t>
  </si>
  <si>
    <t>ลูกหนี้ค่าภาษี</t>
  </si>
  <si>
    <t>2558</t>
  </si>
  <si>
    <t xml:space="preserve">     ลูกหนี้นางนงค์เยา  คำฟู</t>
  </si>
  <si>
    <t xml:space="preserve">     ลูกหนี้นางวิจิตรา  คำฟู</t>
  </si>
  <si>
    <t>ครุภัณฑ์</t>
  </si>
  <si>
    <t>ประเภทครุภัณฑ์ยานพาหนะและขนส่ง</t>
  </si>
  <si>
    <t>อุตสาหกรรมและ
การโยธา</t>
  </si>
  <si>
    <t>ก่อสร้างโครง
สร้างพื้นฐาน</t>
  </si>
  <si>
    <t>ที่ดินและ
สิ่งก่อสร้าง</t>
  </si>
  <si>
    <t>รถบรรทุกอเนกประสงค์ ขนาด 6 ล้อ</t>
  </si>
  <si>
    <t>โครงการก่อสร้างท่อลอดเหลี่ยม คสล.ชนิดช่องเดียว 1 แห่ง</t>
  </si>
  <si>
    <t>ประเภทค่าก่อสร้างสิ่งสาธารณูปโภค</t>
  </si>
  <si>
    <t>เงินอุดหนุนทั่วไปเพื่อสนับสนุนการบริหารจัดการขององค์กรปกครองส่วนท้องถิ่นเหลือจ่าย</t>
  </si>
  <si>
    <t>สำหรับปี สิ้นสุดวันที่ 30  กันยายน  2558</t>
  </si>
  <si>
    <t>ข้อมูลทั่วไป</t>
  </si>
  <si>
    <t>สภาพทั่วไปขององค์การบริหารส่วนตำบลรอบเวียง</t>
  </si>
  <si>
    <t>องค์การบริหารส่วนตำบลรอบเวียง เป็นองค์กรปกครองส่วนท้องถิ่น ที่จัดตั้งขึ้นตามนโยบายการกระจายอำนาจการ</t>
  </si>
  <si>
    <t>ลักษณะที่ตั้ง/อาณาเขต</t>
  </si>
  <si>
    <t>องค์การบริหารส่วนตำบลรอบเวียงมีสำนักงานตั้งอยู่เลขที่ 336 หมู่ที่ 5 บ้านป่ายางมนใหม่ ตำบลรอบเวียง อำเภอเมือง</t>
  </si>
  <si>
    <t>ปกครองสู่หน่วยการปกครองขั้นพื้นฐาน ตามพระราชบัญญัติสภาตำบลและองค์การบริหารส่วนตำบล พ.ศ. 2537 โดยได้รับการประกาศ</t>
  </si>
  <si>
    <t>จัดตั้งยกฐานะจากสภาตำบล เป็นองค์การบริหารส่วนตำบลรอบเวียง เมื่อวันที่ 2 มิถุนายน 2538</t>
  </si>
  <si>
    <t>จังหวัดเชียงราย มีจำนวนหมู่บ้านรวม 5 หมู่บ้าน รวมพื้นที่รับผิดชอบประมาณ 21 ตารางกิโลเมตร โดยมีพื้นที่แยกกันเป็น 2 ส่วน ดังนี้</t>
  </si>
  <si>
    <t xml:space="preserve"> </t>
  </si>
  <si>
    <t>มีพื้นที่ประมาณ 9.5 ตารางกิโลเมตรโดยพื้นที่ส่วนนี้มีอาณาเขตติดต่อดังนี้</t>
  </si>
  <si>
    <t>ทิศเหนือ</t>
  </si>
  <si>
    <t>เขตตำบลริมกก อำเภอเมืองเชียงราย</t>
  </si>
  <si>
    <t>ทิศใต้</t>
  </si>
  <si>
    <t>ติดต่อกับ</t>
  </si>
  <si>
    <t>เขตตำบลเวียงชัย อำเภอเวียงชัย</t>
  </si>
  <si>
    <t>เขตตำบลเวียงเหนือ อำเภอเวียงชัย</t>
  </si>
  <si>
    <t>เขตเทศบาลนครเชียงราย</t>
  </si>
  <si>
    <t>ทิศตะวันออก</t>
  </si>
  <si>
    <t>ทิศตะวันตก</t>
  </si>
  <si>
    <t>1.  พื้นที่ด้านทิศตะวันออกครอบคลุมพื้นที่ 3 หมู่ คือ หมู่ 2 บ้านป่ายางมน, หมู่ 3 บ้านป่าบง และหมู่ 5 บ้านป่ายางมนใหม่</t>
  </si>
  <si>
    <t>2.  พื้นที่ฝั่งด้านทิศตะวันตกครอบคลุมพื้นที่ 2 หมู่บ้านคือ หมู่ 1 บ้านหนองด่าน,  หมู่ 4 บ้านป่างิ้ว มีพื้นที่ประมาณ 11.5</t>
  </si>
  <si>
    <t>ตารางกิโลเมตรโดยพื้นที่ส่วนนี้มีอาณาเขตติดต่อดังนี้</t>
  </si>
  <si>
    <t>เขตตำบลแม่ยาวอำเภอเมืองเชียงราย</t>
  </si>
  <si>
    <t>เขตตำบลป่าอ้อดอนชัย อำเภอเมืองเชียงราย</t>
  </si>
  <si>
    <t>เขตตำบลดอยฮาง อำเภอเมืองเชียงราย</t>
  </si>
  <si>
    <t>ประชากรทั้งหมด</t>
  </si>
  <si>
    <t>บาท</t>
  </si>
  <si>
    <t>ชาย</t>
  </si>
  <si>
    <t>หญิง</t>
  </si>
  <si>
    <t>จำนวนบุคลากร</t>
  </si>
  <si>
    <t>บุคลากร</t>
  </si>
  <si>
    <t>คณะผู้บริหารท้องถิ่น</t>
  </si>
  <si>
    <t>สมาชิกสภาท้องถิ่น</t>
  </si>
  <si>
    <t>พนักงานส่วนตำบลและลูกจ้าง</t>
  </si>
  <si>
    <t>พนักงานเทศบาลและลูกจ้างแยกตามส่วนราชการ</t>
  </si>
  <si>
    <t>สำนักงานปลัด</t>
  </si>
  <si>
    <t>กองคลัง</t>
  </si>
  <si>
    <t>กองช่าง</t>
  </si>
  <si>
    <t>ส่วนการศึกษา</t>
  </si>
  <si>
    <t>พนักงานจ้าง
(คน)</t>
  </si>
  <si>
    <t>พนักงานส่วนตำบล
(คน)</t>
  </si>
  <si>
    <t>ส่วนราชการ</t>
  </si>
  <si>
    <t>จำนวน</t>
  </si>
  <si>
    <t>ข้อมูลทางด้านการศึกษา</t>
  </si>
  <si>
    <t>1.  โรงเรียนประถมศึกษาของรัฐ</t>
  </si>
  <si>
    <t>2.  โรงเรียนมัธยมศึกษาของรัฐ</t>
  </si>
  <si>
    <t>3.  ศูนย์พัฒนาเด็กเล็ก</t>
  </si>
  <si>
    <t>4.  โรงเรียนประถมศึกษาของเอกชน</t>
  </si>
  <si>
    <t>5.  ศูนย์การประสานงานการศึกษานอกโรงเรียน</t>
  </si>
  <si>
    <t>แห่ง</t>
  </si>
  <si>
    <t>การสาธารณสุข</t>
  </si>
  <si>
    <t>1.  โรงพยาบาลส่งเสริมสุขภาพตำบลรอบเวียง</t>
  </si>
  <si>
    <t>2.  โรงพยาบาลส่งเสริมสุขภาพบ้านป่ายางมน</t>
  </si>
  <si>
    <t>3.  สถานพยาบลเอกชน</t>
  </si>
  <si>
    <t>ศาสนา</t>
  </si>
  <si>
    <t>ประชากรส่วนใหญ่ในเขตองค์การบริหารส่วนตำบลรอบเวียง นับถือศาสนาพุทธ โดยมีการนับถือศาสนาอื่นบ้างเล็กน้อย</t>
  </si>
  <si>
    <t>ได้แก่ ศาสนาคริสต์ และอิสลาม ปัจจุบันมีศาสนสถาน จำนวน 2 แห่ง คือ</t>
  </si>
  <si>
    <t>1.  วัดหนองป่าอั้น</t>
  </si>
  <si>
    <t>หมู่ที่ 1</t>
  </si>
  <si>
    <t>บ้านหนองด่าน</t>
  </si>
  <si>
    <t>2.  วัดป่ายางมน</t>
  </si>
  <si>
    <t>หมู่ที่ 5</t>
  </si>
  <si>
    <t>บ้านป่ายางมนใหม่</t>
  </si>
  <si>
    <t>งบประมาณองค์การบริหารส่วนตำบลรอบเวียง อำเภอเมือง จังหวัดเชียงราย (3 ปีย้อนหลัง)</t>
  </si>
  <si>
    <t>รายการ</t>
  </si>
  <si>
    <t>รายรับ</t>
  </si>
  <si>
    <t>รายจ่าย</t>
  </si>
  <si>
    <t>รวมรายรับสูงกว่ารายจ่าย</t>
  </si>
  <si>
    <t>ปี 2555</t>
  </si>
  <si>
    <t>ปี 2556</t>
  </si>
  <si>
    <t>ปี 2557</t>
  </si>
  <si>
    <t>หมายเหตุ 1 สรุปนโยบายการบัญชีที่สำคัญ</t>
  </si>
  <si>
    <t>1.1 หลักเกณฑ์ในการจัดทำงบแสดงฐานะการเงิน</t>
  </si>
  <si>
    <t xml:space="preserve">       การบันทึกบัญชีเพื่อจัดทำงบแสดงฐานะการเงินเป็นไปตามเกณฑ์เงินสดและเกณฑ์คงค้างตามประกาศกระทรวง</t>
  </si>
  <si>
    <t>มหาดไทย เรื่อง หลักเกณฑ์และวิธีปฏิบัติการบันทึกบัญชี การจัดทำทะเบียน และรายงานการเงินขององค์กรปกครองส่วนท้องถิ่น</t>
  </si>
  <si>
    <t>เมื่อวันที่ 20 มีนาคม พ.ศ. 2558 และหนังสือสั่งการที่เกี่ยวข้อง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</si>
</sst>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3" fillId="0" borderId="0" xfId="1" applyFont="1"/>
    <xf numFmtId="43" fontId="5" fillId="0" borderId="2" xfId="1" applyFont="1" applyBorder="1"/>
    <xf numFmtId="0" fontId="3" fillId="0" borderId="0" xfId="0" applyFont="1" applyAlignment="1"/>
    <xf numFmtId="0" fontId="5" fillId="0" borderId="5" xfId="0" applyFont="1" applyBorder="1" applyAlignment="1">
      <alignment horizontal="center" vertical="center"/>
    </xf>
    <xf numFmtId="43" fontId="2" fillId="0" borderId="0" xfId="1" applyFont="1"/>
    <xf numFmtId="43" fontId="3" fillId="0" borderId="0" xfId="1" applyFont="1" applyAlignment="1"/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43" fontId="3" fillId="0" borderId="6" xfId="1" applyFont="1" applyBorder="1"/>
    <xf numFmtId="43" fontId="3" fillId="0" borderId="7" xfId="1" applyFont="1" applyBorder="1"/>
    <xf numFmtId="43" fontId="3" fillId="0" borderId="7" xfId="1" applyFont="1" applyBorder="1" applyAlignment="1">
      <alignment vertical="top"/>
    </xf>
    <xf numFmtId="43" fontId="3" fillId="0" borderId="8" xfId="1" applyFont="1" applyBorder="1" applyAlignment="1">
      <alignment vertical="top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4" fillId="0" borderId="0" xfId="0" applyFont="1" applyAlignment="1"/>
    <xf numFmtId="43" fontId="3" fillId="0" borderId="0" xfId="1" applyFont="1" applyBorder="1"/>
    <xf numFmtId="43" fontId="5" fillId="0" borderId="0" xfId="1" applyFont="1" applyBorder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3" fontId="3" fillId="0" borderId="10" xfId="1" applyFont="1" applyBorder="1"/>
    <xf numFmtId="43" fontId="3" fillId="0" borderId="0" xfId="0" applyNumberFormat="1" applyFont="1"/>
    <xf numFmtId="0" fontId="5" fillId="0" borderId="11" xfId="0" applyFont="1" applyBorder="1" applyAlignment="1">
      <alignment horizontal="center" vertical="center"/>
    </xf>
    <xf numFmtId="43" fontId="3" fillId="0" borderId="14" xfId="1" applyFont="1" applyBorder="1"/>
    <xf numFmtId="43" fontId="3" fillId="0" borderId="15" xfId="1" applyFont="1" applyBorder="1"/>
    <xf numFmtId="0" fontId="3" fillId="0" borderId="15" xfId="0" applyFont="1" applyBorder="1"/>
    <xf numFmtId="0" fontId="5" fillId="0" borderId="3" xfId="0" applyFont="1" applyBorder="1" applyAlignment="1">
      <alignment horizontal="center"/>
    </xf>
    <xf numFmtId="0" fontId="5" fillId="0" borderId="11" xfId="0" applyFont="1" applyBorder="1"/>
    <xf numFmtId="0" fontId="5" fillId="0" borderId="17" xfId="0" applyFont="1" applyBorder="1" applyAlignment="1">
      <alignment horizontal="center"/>
    </xf>
    <xf numFmtId="43" fontId="5" fillId="0" borderId="11" xfId="1" applyFont="1" applyBorder="1"/>
    <xf numFmtId="43" fontId="5" fillId="0" borderId="4" xfId="1" applyFont="1" applyBorder="1" applyAlignment="1">
      <alignment horizontal="center" vertical="center"/>
    </xf>
    <xf numFmtId="49" fontId="3" fillId="0" borderId="12" xfId="1" applyNumberFormat="1" applyFont="1" applyBorder="1" applyAlignment="1">
      <alignment horizontal="center"/>
    </xf>
    <xf numFmtId="49" fontId="3" fillId="0" borderId="13" xfId="1" applyNumberFormat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1" applyNumberFormat="1" applyFont="1" applyBorder="1" applyAlignment="1">
      <alignment horizontal="left"/>
    </xf>
    <xf numFmtId="43" fontId="5" fillId="0" borderId="18" xfId="0" applyNumberFormat="1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3" fontId="5" fillId="0" borderId="2" xfId="1" applyFont="1" applyFill="1" applyBorder="1"/>
    <xf numFmtId="0" fontId="3" fillId="0" borderId="0" xfId="0" applyFont="1" applyAlignment="1">
      <alignment vertical="center"/>
    </xf>
    <xf numFmtId="0" fontId="3" fillId="0" borderId="0" xfId="0" applyFont="1" applyBorder="1"/>
    <xf numFmtId="0" fontId="4" fillId="0" borderId="0" xfId="0" applyFont="1" applyBorder="1"/>
    <xf numFmtId="43" fontId="4" fillId="0" borderId="0" xfId="1" applyFont="1" applyAlignment="1">
      <alignment horizontal="center"/>
    </xf>
    <xf numFmtId="0" fontId="3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vertical="top" wrapText="1"/>
    </xf>
    <xf numFmtId="43" fontId="5" fillId="0" borderId="17" xfId="1" applyFont="1" applyBorder="1"/>
    <xf numFmtId="0" fontId="3" fillId="0" borderId="0" xfId="0" applyFont="1" applyBorder="1" applyAlignment="1">
      <alignment vertical="top" wrapText="1"/>
    </xf>
    <xf numFmtId="0" fontId="3" fillId="0" borderId="9" xfId="0" applyFont="1" applyBorder="1"/>
    <xf numFmtId="43" fontId="5" fillId="0" borderId="9" xfId="1" applyFont="1" applyBorder="1"/>
    <xf numFmtId="43" fontId="5" fillId="0" borderId="1" xfId="1" applyFont="1" applyFill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87" fontId="3" fillId="0" borderId="0" xfId="1" applyNumberFormat="1" applyFont="1"/>
    <xf numFmtId="0" fontId="3" fillId="0" borderId="10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3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11" xfId="0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4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3" fillId="0" borderId="13" xfId="1" applyFont="1" applyBorder="1" applyAlignment="1">
      <alignment horizontal="center"/>
    </xf>
    <xf numFmtId="43" fontId="3" fillId="0" borderId="15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43" fontId="3" fillId="0" borderId="0" xfId="1" applyFont="1" applyAlignment="1">
      <alignment horizontal="center"/>
    </xf>
    <xf numFmtId="43" fontId="5" fillId="0" borderId="5" xfId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3" fontId="3" fillId="0" borderId="12" xfId="1" applyFont="1" applyBorder="1" applyAlignment="1">
      <alignment horizontal="center"/>
    </xf>
    <xf numFmtId="43" fontId="3" fillId="0" borderId="14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A19" workbookViewId="0">
      <selection activeCell="N11" sqref="N11"/>
    </sheetView>
  </sheetViews>
  <sheetFormatPr defaultRowHeight="21" x14ac:dyDescent="0.45"/>
  <cols>
    <col min="1" max="1" width="5.5" style="2" customWidth="1"/>
    <col min="2" max="2" width="5.25" style="2" customWidth="1"/>
    <col min="3" max="3" width="9" style="2"/>
    <col min="4" max="4" width="7.5" style="2" customWidth="1"/>
    <col min="5" max="5" width="4.625" style="2" customWidth="1"/>
    <col min="6" max="6" width="7.125" style="2" customWidth="1"/>
    <col min="7" max="7" width="10.375" style="3" customWidth="1"/>
    <col min="8" max="8" width="7" style="2" customWidth="1"/>
    <col min="9" max="9" width="18" style="2" customWidth="1"/>
    <col min="10" max="10" width="11.125" style="9" customWidth="1"/>
    <col min="11" max="16384" width="9" style="2"/>
  </cols>
  <sheetData>
    <row r="1" spans="1:10" ht="23.25" x14ac:dyDescent="0.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23.25" x14ac:dyDescent="0.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23.25" x14ac:dyDescent="0.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ht="15" customHeight="1" x14ac:dyDescent="0.5">
      <c r="A4" s="8"/>
      <c r="B4" s="8"/>
      <c r="C4" s="8"/>
      <c r="D4" s="8"/>
      <c r="E4" s="8"/>
      <c r="F4" s="8"/>
      <c r="G4" s="8"/>
      <c r="H4" s="8"/>
      <c r="I4" s="8"/>
      <c r="J4" s="64"/>
    </row>
    <row r="5" spans="1:10" x14ac:dyDescent="0.45">
      <c r="G5" s="7" t="s">
        <v>11</v>
      </c>
    </row>
    <row r="6" spans="1:10" ht="21.75" thickBot="1" x14ac:dyDescent="0.5">
      <c r="A6" s="6" t="s">
        <v>3</v>
      </c>
      <c r="G6" s="3">
        <v>2</v>
      </c>
      <c r="J6" s="71">
        <v>27722114.170000002</v>
      </c>
    </row>
    <row r="7" spans="1:10" ht="21.75" thickTop="1" x14ac:dyDescent="0.45">
      <c r="A7" s="6" t="s">
        <v>4</v>
      </c>
    </row>
    <row r="8" spans="1:10" x14ac:dyDescent="0.45">
      <c r="B8" s="6" t="s">
        <v>5</v>
      </c>
    </row>
    <row r="9" spans="1:10" x14ac:dyDescent="0.45">
      <c r="C9" s="2" t="s">
        <v>6</v>
      </c>
      <c r="G9" s="3">
        <v>3</v>
      </c>
      <c r="J9" s="9">
        <v>46768362.57</v>
      </c>
    </row>
    <row r="10" spans="1:10" x14ac:dyDescent="0.45">
      <c r="C10" s="2" t="s">
        <v>108</v>
      </c>
      <c r="G10" s="4">
        <v>5</v>
      </c>
      <c r="J10" s="9">
        <v>5200</v>
      </c>
    </row>
    <row r="11" spans="1:10" x14ac:dyDescent="0.45">
      <c r="C11" s="2" t="s">
        <v>7</v>
      </c>
      <c r="J11" s="9">
        <v>248000</v>
      </c>
    </row>
    <row r="12" spans="1:10" x14ac:dyDescent="0.45">
      <c r="C12" s="2" t="s">
        <v>8</v>
      </c>
      <c r="G12" s="3">
        <v>7</v>
      </c>
      <c r="J12" s="9">
        <v>15895</v>
      </c>
    </row>
    <row r="13" spans="1:10" ht="21.75" thickBot="1" x14ac:dyDescent="0.5">
      <c r="C13" s="6" t="s">
        <v>9</v>
      </c>
      <c r="J13" s="10">
        <f>SUM(J9:J12)</f>
        <v>47037457.57</v>
      </c>
    </row>
    <row r="14" spans="1:10" ht="21.75" thickTop="1" x14ac:dyDescent="0.45">
      <c r="A14" s="6" t="s">
        <v>10</v>
      </c>
    </row>
    <row r="16" spans="1:10" x14ac:dyDescent="0.45">
      <c r="G16" s="7" t="s">
        <v>11</v>
      </c>
    </row>
    <row r="17" spans="1:13" ht="21.75" thickBot="1" x14ac:dyDescent="0.5">
      <c r="A17" s="6" t="s">
        <v>12</v>
      </c>
      <c r="G17" s="3">
        <v>2</v>
      </c>
      <c r="J17" s="71">
        <v>27722114.170000002</v>
      </c>
    </row>
    <row r="18" spans="1:13" ht="21.75" thickTop="1" x14ac:dyDescent="0.45">
      <c r="A18" s="6" t="s">
        <v>13</v>
      </c>
    </row>
    <row r="19" spans="1:13" x14ac:dyDescent="0.45">
      <c r="B19" s="6" t="s">
        <v>14</v>
      </c>
    </row>
    <row r="20" spans="1:13" x14ac:dyDescent="0.45">
      <c r="C20" s="2" t="s">
        <v>15</v>
      </c>
      <c r="G20" s="3">
        <v>10</v>
      </c>
      <c r="J20" s="9">
        <v>3042200</v>
      </c>
    </row>
    <row r="21" spans="1:13" x14ac:dyDescent="0.45">
      <c r="C21" s="2" t="s">
        <v>16</v>
      </c>
      <c r="G21" s="3">
        <v>12</v>
      </c>
      <c r="J21" s="9">
        <f>'หมายเหตุ 12'!I13</f>
        <v>1064079.28</v>
      </c>
    </row>
    <row r="22" spans="1:13" ht="21.75" thickBot="1" x14ac:dyDescent="0.5">
      <c r="C22" s="2" t="s">
        <v>17</v>
      </c>
      <c r="J22" s="10">
        <f>SUM(J20:J21)</f>
        <v>4106279.2800000003</v>
      </c>
    </row>
    <row r="23" spans="1:13" ht="21.75" thickTop="1" x14ac:dyDescent="0.45">
      <c r="B23" s="6" t="s">
        <v>18</v>
      </c>
    </row>
    <row r="25" spans="1:13" x14ac:dyDescent="0.45">
      <c r="A25" s="6" t="s">
        <v>19</v>
      </c>
    </row>
    <row r="26" spans="1:13" x14ac:dyDescent="0.45">
      <c r="B26" s="2" t="s">
        <v>19</v>
      </c>
      <c r="G26" s="3">
        <v>16</v>
      </c>
      <c r="J26" s="9">
        <f>'หมายเหตุ 16'!J25</f>
        <v>28580516.279999997</v>
      </c>
    </row>
    <row r="27" spans="1:13" x14ac:dyDescent="0.45">
      <c r="B27" s="2" t="s">
        <v>20</v>
      </c>
      <c r="G27" s="3">
        <v>17</v>
      </c>
      <c r="J27" s="9">
        <v>14350662.01</v>
      </c>
    </row>
    <row r="28" spans="1:13" x14ac:dyDescent="0.45">
      <c r="B28" s="6" t="s">
        <v>21</v>
      </c>
      <c r="J28" s="70">
        <f>SUM(J26:J27)</f>
        <v>42931178.289999999</v>
      </c>
    </row>
    <row r="29" spans="1:13" ht="21.75" thickBot="1" x14ac:dyDescent="0.5">
      <c r="A29" s="6" t="s">
        <v>22</v>
      </c>
      <c r="J29" s="10">
        <f>J22+J28</f>
        <v>47037457.57</v>
      </c>
    </row>
    <row r="30" spans="1:13" ht="21.75" thickTop="1" x14ac:dyDescent="0.45"/>
    <row r="32" spans="1:13" x14ac:dyDescent="0.45">
      <c r="M32" s="42">
        <f>J13-J29</f>
        <v>0</v>
      </c>
    </row>
    <row r="34" spans="1:10" x14ac:dyDescent="0.45">
      <c r="A34" s="86" t="s">
        <v>34</v>
      </c>
      <c r="B34" s="86"/>
      <c r="C34" s="86"/>
      <c r="E34" s="86" t="s">
        <v>36</v>
      </c>
      <c r="F34" s="86"/>
      <c r="G34" s="86"/>
      <c r="H34" s="86"/>
      <c r="I34" s="86" t="s">
        <v>38</v>
      </c>
      <c r="J34" s="86"/>
    </row>
    <row r="35" spans="1:10" x14ac:dyDescent="0.45">
      <c r="A35" s="86" t="s">
        <v>35</v>
      </c>
      <c r="B35" s="86"/>
      <c r="C35" s="86"/>
      <c r="E35" s="86" t="s">
        <v>37</v>
      </c>
      <c r="F35" s="86"/>
      <c r="G35" s="86"/>
      <c r="H35" s="86"/>
      <c r="I35" s="86" t="s">
        <v>39</v>
      </c>
      <c r="J35" s="86"/>
    </row>
  </sheetData>
  <mergeCells count="9">
    <mergeCell ref="E35:H35"/>
    <mergeCell ref="A1:J1"/>
    <mergeCell ref="A2:J2"/>
    <mergeCell ref="A3:J3"/>
    <mergeCell ref="A34:C34"/>
    <mergeCell ref="A35:C35"/>
    <mergeCell ref="I34:J34"/>
    <mergeCell ref="I35:J35"/>
    <mergeCell ref="E34:H34"/>
  </mergeCells>
  <pageMargins left="0.70866141732283472" right="0.31496062992125984" top="0.74803149606299213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opLeftCell="A55" workbookViewId="0">
      <selection activeCell="A69" sqref="A69"/>
    </sheetView>
  </sheetViews>
  <sheetFormatPr defaultRowHeight="21" x14ac:dyDescent="0.45"/>
  <cols>
    <col min="1" max="7" width="9" style="2"/>
    <col min="8" max="8" width="9.875" style="2" customWidth="1"/>
    <col min="9" max="9" width="10.125" style="2" customWidth="1"/>
    <col min="10" max="16384" width="9" style="2"/>
  </cols>
  <sheetData>
    <row r="1" spans="1:9" x14ac:dyDescent="0.45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45">
      <c r="A2" s="101" t="s">
        <v>23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45">
      <c r="A3" s="101" t="s">
        <v>121</v>
      </c>
      <c r="B3" s="101"/>
      <c r="C3" s="101"/>
      <c r="D3" s="101"/>
      <c r="E3" s="101"/>
      <c r="F3" s="101"/>
      <c r="G3" s="101"/>
      <c r="H3" s="101"/>
      <c r="I3" s="101"/>
    </row>
    <row r="5" spans="1:9" x14ac:dyDescent="0.45">
      <c r="A5" s="6" t="s">
        <v>122</v>
      </c>
    </row>
    <row r="6" spans="1:9" ht="9.9499999999999993" customHeight="1" x14ac:dyDescent="0.45">
      <c r="A6" s="6"/>
    </row>
    <row r="7" spans="1:9" x14ac:dyDescent="0.45">
      <c r="A7" s="6" t="s">
        <v>123</v>
      </c>
    </row>
    <row r="8" spans="1:9" ht="9.9499999999999993" customHeight="1" x14ac:dyDescent="0.45">
      <c r="A8" s="6"/>
    </row>
    <row r="9" spans="1:9" x14ac:dyDescent="0.45">
      <c r="B9" s="104" t="s">
        <v>124</v>
      </c>
      <c r="C9" s="104"/>
      <c r="D9" s="104"/>
      <c r="E9" s="104"/>
      <c r="F9" s="104"/>
      <c r="G9" s="104"/>
      <c r="H9" s="104"/>
      <c r="I9" s="104"/>
    </row>
    <row r="10" spans="1:9" x14ac:dyDescent="0.45">
      <c r="A10" s="104" t="s">
        <v>127</v>
      </c>
      <c r="B10" s="104"/>
      <c r="C10" s="104"/>
      <c r="D10" s="104"/>
      <c r="E10" s="104"/>
      <c r="F10" s="104"/>
      <c r="G10" s="104"/>
      <c r="H10" s="104"/>
      <c r="I10" s="104"/>
    </row>
    <row r="11" spans="1:9" x14ac:dyDescent="0.45">
      <c r="A11" s="2" t="s">
        <v>128</v>
      </c>
    </row>
    <row r="13" spans="1:9" x14ac:dyDescent="0.45">
      <c r="A13" s="6" t="s">
        <v>125</v>
      </c>
    </row>
    <row r="14" spans="1:9" ht="9.9499999999999993" customHeight="1" x14ac:dyDescent="0.45">
      <c r="A14" s="6"/>
    </row>
    <row r="15" spans="1:9" x14ac:dyDescent="0.45">
      <c r="B15" s="2" t="s">
        <v>126</v>
      </c>
    </row>
    <row r="16" spans="1:9" x14ac:dyDescent="0.45">
      <c r="A16" s="2" t="s">
        <v>129</v>
      </c>
    </row>
    <row r="17" spans="1:7" x14ac:dyDescent="0.45">
      <c r="A17" s="2" t="s">
        <v>130</v>
      </c>
      <c r="B17" s="2" t="s">
        <v>141</v>
      </c>
    </row>
    <row r="18" spans="1:7" x14ac:dyDescent="0.45">
      <c r="A18" s="2" t="s">
        <v>131</v>
      </c>
    </row>
    <row r="19" spans="1:7" x14ac:dyDescent="0.45">
      <c r="B19" s="2" t="s">
        <v>132</v>
      </c>
      <c r="C19" s="2" t="s">
        <v>135</v>
      </c>
      <c r="D19" s="2" t="s">
        <v>133</v>
      </c>
    </row>
    <row r="20" spans="1:7" x14ac:dyDescent="0.45">
      <c r="B20" s="2" t="s">
        <v>134</v>
      </c>
      <c r="C20" s="2" t="s">
        <v>135</v>
      </c>
      <c r="D20" s="2" t="s">
        <v>136</v>
      </c>
    </row>
    <row r="21" spans="1:7" x14ac:dyDescent="0.45">
      <c r="B21" s="2" t="s">
        <v>139</v>
      </c>
      <c r="C21" s="2" t="s">
        <v>135</v>
      </c>
      <c r="D21" s="2" t="s">
        <v>137</v>
      </c>
    </row>
    <row r="22" spans="1:7" x14ac:dyDescent="0.45">
      <c r="B22" s="2" t="s">
        <v>140</v>
      </c>
      <c r="C22" s="2" t="s">
        <v>135</v>
      </c>
      <c r="D22" s="2" t="s">
        <v>138</v>
      </c>
    </row>
    <row r="23" spans="1:7" x14ac:dyDescent="0.45">
      <c r="B23" s="73" t="s">
        <v>142</v>
      </c>
    </row>
    <row r="24" spans="1:7" x14ac:dyDescent="0.45">
      <c r="A24" s="2" t="s">
        <v>143</v>
      </c>
    </row>
    <row r="25" spans="1:7" x14ac:dyDescent="0.45">
      <c r="B25" s="2" t="s">
        <v>132</v>
      </c>
      <c r="C25" s="2" t="s">
        <v>135</v>
      </c>
      <c r="D25" s="2" t="s">
        <v>144</v>
      </c>
    </row>
    <row r="26" spans="1:7" x14ac:dyDescent="0.45">
      <c r="B26" s="2" t="s">
        <v>134</v>
      </c>
      <c r="C26" s="2" t="s">
        <v>135</v>
      </c>
      <c r="D26" s="2" t="s">
        <v>145</v>
      </c>
    </row>
    <row r="27" spans="1:7" x14ac:dyDescent="0.45">
      <c r="B27" s="2" t="s">
        <v>139</v>
      </c>
      <c r="C27" s="2" t="s">
        <v>135</v>
      </c>
      <c r="D27" s="2" t="s">
        <v>138</v>
      </c>
    </row>
    <row r="28" spans="1:7" x14ac:dyDescent="0.45">
      <c r="B28" s="2" t="s">
        <v>140</v>
      </c>
      <c r="C28" s="2" t="s">
        <v>135</v>
      </c>
      <c r="D28" s="2" t="s">
        <v>146</v>
      </c>
    </row>
    <row r="30" spans="1:7" x14ac:dyDescent="0.45">
      <c r="B30" s="6" t="s">
        <v>147</v>
      </c>
      <c r="F30" s="74">
        <v>3921</v>
      </c>
      <c r="G30" s="2" t="s">
        <v>148</v>
      </c>
    </row>
    <row r="31" spans="1:7" x14ac:dyDescent="0.45">
      <c r="C31" s="2" t="s">
        <v>149</v>
      </c>
      <c r="F31" s="74">
        <v>1848</v>
      </c>
      <c r="G31" s="2" t="s">
        <v>148</v>
      </c>
    </row>
    <row r="32" spans="1:7" x14ac:dyDescent="0.45">
      <c r="C32" s="2" t="s">
        <v>150</v>
      </c>
      <c r="F32" s="74">
        <v>2073</v>
      </c>
      <c r="G32" s="2" t="s">
        <v>148</v>
      </c>
    </row>
    <row r="37" spans="1:9" x14ac:dyDescent="0.45">
      <c r="A37" s="100" t="s">
        <v>151</v>
      </c>
      <c r="B37" s="100"/>
      <c r="C37" s="100"/>
      <c r="D37" s="100"/>
      <c r="E37" s="100"/>
      <c r="F37" s="100"/>
      <c r="G37" s="100"/>
      <c r="H37" s="100"/>
      <c r="I37" s="100"/>
    </row>
    <row r="38" spans="1:9" ht="12" customHeight="1" x14ac:dyDescent="0.45"/>
    <row r="39" spans="1:9" x14ac:dyDescent="0.45">
      <c r="B39" s="94" t="s">
        <v>152</v>
      </c>
      <c r="C39" s="94"/>
      <c r="D39" s="94"/>
      <c r="E39" s="94"/>
      <c r="F39" s="94"/>
      <c r="G39" s="94"/>
      <c r="H39" s="47" t="s">
        <v>164</v>
      </c>
    </row>
    <row r="40" spans="1:9" x14ac:dyDescent="0.45">
      <c r="B40" s="76" t="s">
        <v>153</v>
      </c>
      <c r="C40" s="69"/>
      <c r="D40" s="69"/>
      <c r="E40" s="69"/>
      <c r="F40" s="69"/>
      <c r="G40" s="77"/>
      <c r="H40" s="82">
        <v>4</v>
      </c>
    </row>
    <row r="41" spans="1:9" x14ac:dyDescent="0.45">
      <c r="B41" s="78" t="s">
        <v>154</v>
      </c>
      <c r="C41" s="62"/>
      <c r="D41" s="62"/>
      <c r="E41" s="62"/>
      <c r="F41" s="62"/>
      <c r="G41" s="46"/>
      <c r="H41" s="55">
        <v>10</v>
      </c>
    </row>
    <row r="42" spans="1:9" x14ac:dyDescent="0.45">
      <c r="B42" s="79" t="s">
        <v>155</v>
      </c>
      <c r="C42" s="75"/>
      <c r="D42" s="75"/>
      <c r="E42" s="75"/>
      <c r="F42" s="75"/>
      <c r="G42" s="80"/>
      <c r="H42" s="83">
        <v>22</v>
      </c>
    </row>
    <row r="43" spans="1:9" x14ac:dyDescent="0.45">
      <c r="B43" s="97" t="s">
        <v>42</v>
      </c>
      <c r="C43" s="98"/>
      <c r="D43" s="98"/>
      <c r="E43" s="98"/>
      <c r="F43" s="98"/>
      <c r="G43" s="99"/>
      <c r="H43" s="47">
        <f>SUM(H40:H42)</f>
        <v>36</v>
      </c>
    </row>
    <row r="45" spans="1:9" x14ac:dyDescent="0.45">
      <c r="A45" s="100" t="s">
        <v>156</v>
      </c>
      <c r="B45" s="100"/>
      <c r="C45" s="100"/>
      <c r="D45" s="100"/>
      <c r="E45" s="100"/>
      <c r="F45" s="100"/>
      <c r="G45" s="100"/>
      <c r="H45" s="100"/>
      <c r="I45" s="100"/>
    </row>
    <row r="46" spans="1:9" ht="12" customHeight="1" x14ac:dyDescent="0.45">
      <c r="A46" s="72"/>
      <c r="B46" s="72"/>
      <c r="C46" s="72"/>
      <c r="D46" s="72"/>
      <c r="E46" s="72"/>
      <c r="F46" s="72"/>
      <c r="G46" s="72"/>
      <c r="H46" s="72"/>
      <c r="I46" s="72"/>
    </row>
    <row r="47" spans="1:9" x14ac:dyDescent="0.45">
      <c r="B47" s="106" t="s">
        <v>163</v>
      </c>
      <c r="C47" s="106"/>
      <c r="D47" s="105" t="s">
        <v>162</v>
      </c>
      <c r="E47" s="94"/>
      <c r="F47" s="105" t="s">
        <v>161</v>
      </c>
      <c r="G47" s="94"/>
      <c r="H47" s="106" t="s">
        <v>164</v>
      </c>
    </row>
    <row r="48" spans="1:9" x14ac:dyDescent="0.45">
      <c r="B48" s="106"/>
      <c r="C48" s="106"/>
      <c r="D48" s="94"/>
      <c r="E48" s="94"/>
      <c r="F48" s="94"/>
      <c r="G48" s="94"/>
      <c r="H48" s="106"/>
    </row>
    <row r="49" spans="1:8" x14ac:dyDescent="0.45">
      <c r="B49" s="78" t="s">
        <v>157</v>
      </c>
      <c r="C49" s="62"/>
      <c r="D49" s="107">
        <v>5</v>
      </c>
      <c r="E49" s="108"/>
      <c r="F49" s="102">
        <v>4</v>
      </c>
      <c r="G49" s="103"/>
      <c r="H49" s="55">
        <f>D49+F49</f>
        <v>9</v>
      </c>
    </row>
    <row r="50" spans="1:8" x14ac:dyDescent="0.45">
      <c r="B50" s="78" t="s">
        <v>158</v>
      </c>
      <c r="C50" s="62"/>
      <c r="D50" s="102">
        <v>5</v>
      </c>
      <c r="E50" s="103"/>
      <c r="F50" s="102">
        <v>2</v>
      </c>
      <c r="G50" s="103"/>
      <c r="H50" s="55">
        <f t="shared" ref="H50:H52" si="0">D50+F50</f>
        <v>7</v>
      </c>
    </row>
    <row r="51" spans="1:8" x14ac:dyDescent="0.45">
      <c r="B51" s="78" t="s">
        <v>159</v>
      </c>
      <c r="C51" s="62"/>
      <c r="D51" s="102">
        <v>1</v>
      </c>
      <c r="E51" s="103"/>
      <c r="F51" s="102">
        <v>2</v>
      </c>
      <c r="G51" s="103"/>
      <c r="H51" s="55">
        <f t="shared" si="0"/>
        <v>3</v>
      </c>
    </row>
    <row r="52" spans="1:8" x14ac:dyDescent="0.45">
      <c r="B52" s="78" t="s">
        <v>160</v>
      </c>
      <c r="C52" s="62"/>
      <c r="D52" s="102">
        <v>2</v>
      </c>
      <c r="E52" s="103"/>
      <c r="F52" s="102">
        <v>1</v>
      </c>
      <c r="G52" s="103"/>
      <c r="H52" s="55">
        <f t="shared" si="0"/>
        <v>3</v>
      </c>
    </row>
    <row r="53" spans="1:8" x14ac:dyDescent="0.45">
      <c r="B53" s="97" t="s">
        <v>42</v>
      </c>
      <c r="C53" s="98"/>
      <c r="D53" s="98"/>
      <c r="E53" s="98"/>
      <c r="F53" s="98"/>
      <c r="G53" s="99"/>
      <c r="H53" s="47">
        <f>SUM(H49:H52)</f>
        <v>22</v>
      </c>
    </row>
    <row r="55" spans="1:8" x14ac:dyDescent="0.45">
      <c r="A55" s="6" t="s">
        <v>176</v>
      </c>
    </row>
    <row r="56" spans="1:8" x14ac:dyDescent="0.45">
      <c r="B56" s="2" t="s">
        <v>177</v>
      </c>
    </row>
    <row r="57" spans="1:8" x14ac:dyDescent="0.45">
      <c r="A57" s="2" t="s">
        <v>178</v>
      </c>
    </row>
    <row r="58" spans="1:8" x14ac:dyDescent="0.45">
      <c r="B58" s="2" t="s">
        <v>179</v>
      </c>
      <c r="D58" s="2" t="s">
        <v>180</v>
      </c>
      <c r="E58" s="2" t="s">
        <v>181</v>
      </c>
    </row>
    <row r="59" spans="1:8" x14ac:dyDescent="0.45">
      <c r="B59" s="2" t="s">
        <v>182</v>
      </c>
      <c r="D59" s="2" t="s">
        <v>183</v>
      </c>
      <c r="E59" s="2" t="s">
        <v>184</v>
      </c>
    </row>
    <row r="61" spans="1:8" x14ac:dyDescent="0.45">
      <c r="A61" s="6" t="s">
        <v>165</v>
      </c>
    </row>
    <row r="62" spans="1:8" ht="9.9499999999999993" customHeight="1" x14ac:dyDescent="0.45">
      <c r="A62" s="6"/>
    </row>
    <row r="63" spans="1:8" x14ac:dyDescent="0.45">
      <c r="B63" s="2" t="s">
        <v>166</v>
      </c>
      <c r="F63" s="84" t="s">
        <v>164</v>
      </c>
      <c r="G63" s="2">
        <v>1</v>
      </c>
      <c r="H63" s="84" t="s">
        <v>171</v>
      </c>
    </row>
    <row r="64" spans="1:8" x14ac:dyDescent="0.45">
      <c r="B64" s="2" t="s">
        <v>167</v>
      </c>
      <c r="F64" s="84" t="s">
        <v>164</v>
      </c>
      <c r="G64" s="2">
        <v>1</v>
      </c>
      <c r="H64" s="84" t="s">
        <v>171</v>
      </c>
    </row>
    <row r="65" spans="1:9" x14ac:dyDescent="0.45">
      <c r="B65" s="2" t="s">
        <v>168</v>
      </c>
      <c r="F65" s="84" t="s">
        <v>164</v>
      </c>
      <c r="G65" s="2">
        <v>1</v>
      </c>
      <c r="H65" s="84" t="s">
        <v>171</v>
      </c>
    </row>
    <row r="66" spans="1:9" x14ac:dyDescent="0.45">
      <c r="B66" s="2" t="s">
        <v>169</v>
      </c>
      <c r="F66" s="84" t="s">
        <v>164</v>
      </c>
      <c r="G66" s="2">
        <v>1</v>
      </c>
      <c r="H66" s="84" t="s">
        <v>171</v>
      </c>
    </row>
    <row r="67" spans="1:9" x14ac:dyDescent="0.45">
      <c r="B67" s="2" t="s">
        <v>170</v>
      </c>
      <c r="F67" s="84" t="s">
        <v>164</v>
      </c>
      <c r="G67" s="2">
        <v>1</v>
      </c>
      <c r="H67" s="84" t="s">
        <v>171</v>
      </c>
    </row>
    <row r="69" spans="1:9" x14ac:dyDescent="0.45">
      <c r="A69" s="6" t="s">
        <v>172</v>
      </c>
    </row>
    <row r="70" spans="1:9" ht="9.9499999999999993" customHeight="1" x14ac:dyDescent="0.45"/>
    <row r="71" spans="1:9" x14ac:dyDescent="0.45">
      <c r="B71" s="2" t="s">
        <v>173</v>
      </c>
      <c r="F71" s="84" t="s">
        <v>164</v>
      </c>
      <c r="G71" s="2">
        <v>1</v>
      </c>
      <c r="H71" s="84" t="s">
        <v>171</v>
      </c>
    </row>
    <row r="72" spans="1:9" x14ac:dyDescent="0.45">
      <c r="B72" s="2" t="s">
        <v>174</v>
      </c>
      <c r="F72" s="84" t="s">
        <v>164</v>
      </c>
      <c r="G72" s="2">
        <v>1</v>
      </c>
      <c r="H72" s="84" t="s">
        <v>171</v>
      </c>
    </row>
    <row r="73" spans="1:9" x14ac:dyDescent="0.45">
      <c r="B73" s="2" t="s">
        <v>175</v>
      </c>
      <c r="F73" s="84" t="s">
        <v>164</v>
      </c>
      <c r="G73" s="2">
        <v>2</v>
      </c>
      <c r="H73" s="84" t="s">
        <v>171</v>
      </c>
    </row>
    <row r="74" spans="1:9" x14ac:dyDescent="0.45">
      <c r="A74" s="6" t="s">
        <v>185</v>
      </c>
    </row>
    <row r="76" spans="1:9" x14ac:dyDescent="0.45">
      <c r="B76" s="94" t="s">
        <v>186</v>
      </c>
      <c r="C76" s="94"/>
      <c r="D76" s="94" t="s">
        <v>190</v>
      </c>
      <c r="E76" s="94"/>
      <c r="F76" s="94" t="s">
        <v>191</v>
      </c>
      <c r="G76" s="94"/>
      <c r="H76" s="94" t="s">
        <v>192</v>
      </c>
      <c r="I76" s="94"/>
    </row>
    <row r="77" spans="1:9" x14ac:dyDescent="0.45">
      <c r="B77" s="76" t="s">
        <v>187</v>
      </c>
      <c r="C77" s="77"/>
      <c r="D77" s="95">
        <v>19482413.850000001</v>
      </c>
      <c r="E77" s="96"/>
      <c r="F77" s="92">
        <v>19742475.210000001</v>
      </c>
      <c r="G77" s="92"/>
      <c r="H77" s="95">
        <v>19095590.989999998</v>
      </c>
      <c r="I77" s="96"/>
    </row>
    <row r="78" spans="1:9" x14ac:dyDescent="0.45">
      <c r="B78" s="78" t="s">
        <v>188</v>
      </c>
      <c r="C78" s="46"/>
      <c r="D78" s="88">
        <v>10492983.58</v>
      </c>
      <c r="E78" s="89"/>
      <c r="F78" s="92">
        <v>15621095.060000001</v>
      </c>
      <c r="G78" s="92"/>
      <c r="H78" s="88">
        <v>15674178.23</v>
      </c>
      <c r="I78" s="89"/>
    </row>
    <row r="79" spans="1:9" x14ac:dyDescent="0.45">
      <c r="B79" s="85" t="s">
        <v>189</v>
      </c>
      <c r="C79" s="81"/>
      <c r="D79" s="90">
        <f>D77-D78</f>
        <v>8989430.2700000014</v>
      </c>
      <c r="E79" s="91"/>
      <c r="F79" s="93">
        <f t="shared" ref="F79" si="1">F77-F78</f>
        <v>4121380.1500000004</v>
      </c>
      <c r="G79" s="93"/>
      <c r="H79" s="90">
        <f t="shared" ref="H79" si="2">H77-H78</f>
        <v>3421412.7599999979</v>
      </c>
      <c r="I79" s="91"/>
    </row>
    <row r="81" spans="1:9" x14ac:dyDescent="0.45">
      <c r="A81" s="6" t="s">
        <v>193</v>
      </c>
    </row>
    <row r="82" spans="1:9" ht="9.9499999999999993" customHeight="1" x14ac:dyDescent="0.45">
      <c r="A82" s="6"/>
    </row>
    <row r="83" spans="1:9" x14ac:dyDescent="0.45">
      <c r="B83" s="2" t="s">
        <v>194</v>
      </c>
    </row>
    <row r="84" spans="1:9" x14ac:dyDescent="0.45">
      <c r="B84" s="2" t="s">
        <v>195</v>
      </c>
    </row>
    <row r="85" spans="1:9" x14ac:dyDescent="0.45">
      <c r="A85" s="2" t="s">
        <v>196</v>
      </c>
    </row>
    <row r="86" spans="1:9" x14ac:dyDescent="0.45">
      <c r="A86" s="2" t="s">
        <v>197</v>
      </c>
    </row>
    <row r="91" spans="1:9" x14ac:dyDescent="0.45">
      <c r="E91" s="86" t="s">
        <v>34</v>
      </c>
      <c r="F91" s="86"/>
      <c r="G91" s="86"/>
      <c r="H91" s="86"/>
      <c r="I91" s="86"/>
    </row>
    <row r="92" spans="1:9" x14ac:dyDescent="0.45">
      <c r="E92" s="86" t="s">
        <v>35</v>
      </c>
      <c r="F92" s="86"/>
      <c r="G92" s="86"/>
      <c r="H92" s="86"/>
      <c r="I92" s="86"/>
    </row>
    <row r="96" spans="1:9" x14ac:dyDescent="0.45">
      <c r="E96" s="86" t="s">
        <v>36</v>
      </c>
      <c r="F96" s="86"/>
      <c r="G96" s="86"/>
      <c r="H96" s="86"/>
      <c r="I96" s="86"/>
    </row>
    <row r="97" spans="5:9" x14ac:dyDescent="0.45">
      <c r="E97" s="86" t="s">
        <v>37</v>
      </c>
      <c r="F97" s="86"/>
      <c r="G97" s="86"/>
      <c r="H97" s="86"/>
      <c r="I97" s="86"/>
    </row>
    <row r="101" spans="5:9" x14ac:dyDescent="0.45">
      <c r="E101" s="86" t="s">
        <v>38</v>
      </c>
      <c r="F101" s="86"/>
      <c r="G101" s="86"/>
      <c r="H101" s="86"/>
      <c r="I101" s="86"/>
    </row>
    <row r="102" spans="5:9" x14ac:dyDescent="0.45">
      <c r="E102" s="86" t="s">
        <v>39</v>
      </c>
      <c r="F102" s="86"/>
      <c r="G102" s="86"/>
      <c r="H102" s="86"/>
      <c r="I102" s="86"/>
    </row>
  </sheetData>
  <mergeCells count="41">
    <mergeCell ref="B53:G53"/>
    <mergeCell ref="D47:E48"/>
    <mergeCell ref="F47:G48"/>
    <mergeCell ref="B47:C48"/>
    <mergeCell ref="H47:H48"/>
    <mergeCell ref="D49:E49"/>
    <mergeCell ref="D50:E50"/>
    <mergeCell ref="D51:E51"/>
    <mergeCell ref="D52:E52"/>
    <mergeCell ref="F50:G50"/>
    <mergeCell ref="F49:G49"/>
    <mergeCell ref="F51:G51"/>
    <mergeCell ref="F52:G52"/>
    <mergeCell ref="B39:G39"/>
    <mergeCell ref="B43:G43"/>
    <mergeCell ref="A37:I37"/>
    <mergeCell ref="A45:I45"/>
    <mergeCell ref="A1:I1"/>
    <mergeCell ref="A2:I2"/>
    <mergeCell ref="A3:I3"/>
    <mergeCell ref="B9:I9"/>
    <mergeCell ref="A10:I10"/>
    <mergeCell ref="D76:E76"/>
    <mergeCell ref="F76:G76"/>
    <mergeCell ref="H76:I76"/>
    <mergeCell ref="B76:C76"/>
    <mergeCell ref="D77:E77"/>
    <mergeCell ref="F77:G77"/>
    <mergeCell ref="H77:I77"/>
    <mergeCell ref="E102:I102"/>
    <mergeCell ref="D78:E78"/>
    <mergeCell ref="D79:E79"/>
    <mergeCell ref="F78:G78"/>
    <mergeCell ref="F79:G79"/>
    <mergeCell ref="H78:I78"/>
    <mergeCell ref="H79:I79"/>
    <mergeCell ref="E91:I91"/>
    <mergeCell ref="E92:I92"/>
    <mergeCell ref="E96:I96"/>
    <mergeCell ref="E97:I97"/>
    <mergeCell ref="E101:I101"/>
  </mergeCells>
  <pageMargins left="0.9055118110236221" right="0.31496062992125984" top="1.03" bottom="0.35433070866141736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H11" sqref="H11"/>
    </sheetView>
  </sheetViews>
  <sheetFormatPr defaultRowHeight="21" x14ac:dyDescent="0.45"/>
  <cols>
    <col min="1" max="1" width="4.75" style="2" customWidth="1"/>
    <col min="2" max="2" width="3.875" style="2" customWidth="1"/>
    <col min="3" max="3" width="18.375" style="2" customWidth="1"/>
    <col min="4" max="5" width="9" style="2"/>
    <col min="6" max="6" width="5.5" style="2" customWidth="1"/>
    <col min="7" max="7" width="20.25" style="2" customWidth="1"/>
    <col min="8" max="8" width="10.75" style="9" customWidth="1"/>
    <col min="9" max="9" width="9.625" style="2" customWidth="1"/>
    <col min="10" max="16384" width="9" style="2"/>
  </cols>
  <sheetData>
    <row r="1" spans="1:10" ht="23.25" x14ac:dyDescent="0.5">
      <c r="A1" s="87" t="s">
        <v>0</v>
      </c>
      <c r="B1" s="87"/>
      <c r="C1" s="87"/>
      <c r="D1" s="87"/>
      <c r="E1" s="87"/>
      <c r="F1" s="87"/>
      <c r="G1" s="87"/>
      <c r="H1" s="87"/>
      <c r="I1" s="8"/>
      <c r="J1" s="8"/>
    </row>
    <row r="2" spans="1:10" ht="23.25" x14ac:dyDescent="0.5">
      <c r="A2" s="87" t="s">
        <v>23</v>
      </c>
      <c r="B2" s="87"/>
      <c r="C2" s="87"/>
      <c r="D2" s="87"/>
      <c r="E2" s="87"/>
      <c r="F2" s="87"/>
      <c r="G2" s="87"/>
      <c r="H2" s="87"/>
      <c r="I2" s="8"/>
      <c r="J2" s="8"/>
    </row>
    <row r="3" spans="1:10" ht="23.25" x14ac:dyDescent="0.5">
      <c r="A3" s="87" t="s">
        <v>2</v>
      </c>
      <c r="B3" s="87"/>
      <c r="C3" s="87"/>
      <c r="D3" s="87"/>
      <c r="E3" s="87"/>
      <c r="F3" s="87"/>
      <c r="G3" s="87"/>
      <c r="H3" s="87"/>
      <c r="I3" s="8"/>
      <c r="J3" s="8"/>
    </row>
    <row r="4" spans="1:10" ht="23.25" x14ac:dyDescent="0.5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23.25" x14ac:dyDescent="0.5">
      <c r="A5" s="5" t="s">
        <v>40</v>
      </c>
    </row>
    <row r="6" spans="1:10" ht="9.75" customHeight="1" x14ac:dyDescent="0.45"/>
    <row r="7" spans="1:10" x14ac:dyDescent="0.45">
      <c r="C7" s="2" t="s">
        <v>27</v>
      </c>
      <c r="D7" s="2" t="s">
        <v>28</v>
      </c>
      <c r="F7" s="2" t="s">
        <v>24</v>
      </c>
      <c r="G7" s="2" t="s">
        <v>25</v>
      </c>
      <c r="H7" s="9">
        <v>26378654.399999999</v>
      </c>
    </row>
    <row r="8" spans="1:10" x14ac:dyDescent="0.45">
      <c r="C8" s="2" t="s">
        <v>27</v>
      </c>
      <c r="D8" s="2" t="s">
        <v>28</v>
      </c>
      <c r="F8" s="2" t="s">
        <v>24</v>
      </c>
      <c r="G8" s="2" t="s">
        <v>26</v>
      </c>
      <c r="H8" s="9">
        <v>21.32</v>
      </c>
    </row>
    <row r="9" spans="1:10" x14ac:dyDescent="0.45">
      <c r="C9" s="2" t="s">
        <v>29</v>
      </c>
      <c r="D9" s="2" t="s">
        <v>28</v>
      </c>
      <c r="F9" s="2" t="s">
        <v>24</v>
      </c>
      <c r="G9" s="2" t="s">
        <v>31</v>
      </c>
      <c r="H9" s="9">
        <v>4272103.5199999996</v>
      </c>
    </row>
    <row r="10" spans="1:10" x14ac:dyDescent="0.45">
      <c r="C10" s="2" t="s">
        <v>29</v>
      </c>
      <c r="D10" s="2" t="s">
        <v>28</v>
      </c>
      <c r="F10" s="2" t="s">
        <v>24</v>
      </c>
      <c r="G10" s="2" t="s">
        <v>32</v>
      </c>
      <c r="H10" s="9">
        <v>257639.46</v>
      </c>
    </row>
    <row r="11" spans="1:10" x14ac:dyDescent="0.45">
      <c r="C11" s="2" t="s">
        <v>29</v>
      </c>
      <c r="D11" s="2" t="s">
        <v>30</v>
      </c>
      <c r="F11" s="2" t="s">
        <v>24</v>
      </c>
      <c r="G11" s="2" t="s">
        <v>33</v>
      </c>
      <c r="H11" s="9">
        <v>15859943.869999999</v>
      </c>
    </row>
    <row r="12" spans="1:10" ht="21.75" thickBot="1" x14ac:dyDescent="0.5">
      <c r="C12" s="101" t="s">
        <v>42</v>
      </c>
      <c r="D12" s="101"/>
      <c r="E12" s="101"/>
      <c r="F12" s="101"/>
      <c r="H12" s="10">
        <f>SUM(H7:H11)</f>
        <v>46768362.57</v>
      </c>
    </row>
    <row r="13" spans="1:10" ht="21.75" thickTop="1" x14ac:dyDescent="0.45"/>
    <row r="15" spans="1:10" x14ac:dyDescent="0.45">
      <c r="A15" s="62"/>
      <c r="B15" s="62"/>
      <c r="C15" s="62"/>
      <c r="D15" s="62"/>
      <c r="E15" s="62"/>
      <c r="F15" s="62"/>
      <c r="G15" s="62"/>
      <c r="H15" s="36"/>
    </row>
    <row r="16" spans="1:10" ht="23.25" x14ac:dyDescent="0.5">
      <c r="A16" s="63"/>
      <c r="B16" s="62"/>
      <c r="C16" s="62"/>
      <c r="D16" s="62"/>
      <c r="E16" s="62"/>
      <c r="F16" s="62"/>
      <c r="G16" s="62"/>
      <c r="H16" s="36"/>
    </row>
    <row r="17" spans="1:8" ht="11.25" customHeight="1" x14ac:dyDescent="0.5">
      <c r="A17" s="63"/>
      <c r="B17" s="62"/>
      <c r="C17" s="62"/>
      <c r="D17" s="62"/>
      <c r="E17" s="62"/>
      <c r="F17" s="62"/>
      <c r="G17" s="62"/>
      <c r="H17" s="36"/>
    </row>
    <row r="18" spans="1:8" x14ac:dyDescent="0.45">
      <c r="A18" s="62"/>
      <c r="B18" s="62"/>
      <c r="C18" s="62"/>
      <c r="D18" s="62"/>
      <c r="E18" s="62"/>
      <c r="F18" s="62"/>
      <c r="G18" s="62"/>
      <c r="H18" s="36"/>
    </row>
    <row r="19" spans="1:8" x14ac:dyDescent="0.45">
      <c r="A19" s="62"/>
      <c r="B19" s="62"/>
      <c r="C19" s="62"/>
      <c r="D19" s="62"/>
      <c r="E19" s="62"/>
      <c r="F19" s="62"/>
      <c r="G19" s="62"/>
      <c r="H19" s="36"/>
    </row>
    <row r="20" spans="1:8" x14ac:dyDescent="0.45">
      <c r="A20" s="62"/>
      <c r="B20" s="62"/>
      <c r="C20" s="109"/>
      <c r="D20" s="109"/>
      <c r="E20" s="109"/>
      <c r="F20" s="109"/>
      <c r="G20" s="62"/>
      <c r="H20" s="37"/>
    </row>
    <row r="21" spans="1:8" x14ac:dyDescent="0.45">
      <c r="A21" s="62"/>
      <c r="B21" s="62"/>
      <c r="C21" s="62"/>
      <c r="D21" s="62"/>
      <c r="E21" s="62"/>
      <c r="F21" s="62"/>
      <c r="G21" s="62"/>
      <c r="H21" s="36"/>
    </row>
    <row r="31" spans="1:8" x14ac:dyDescent="0.45">
      <c r="A31" s="86" t="s">
        <v>34</v>
      </c>
      <c r="B31" s="86"/>
      <c r="C31" s="86"/>
      <c r="D31" s="86" t="s">
        <v>36</v>
      </c>
      <c r="E31" s="86"/>
      <c r="F31" s="86"/>
      <c r="G31" s="86" t="s">
        <v>38</v>
      </c>
      <c r="H31" s="86"/>
    </row>
    <row r="32" spans="1:8" x14ac:dyDescent="0.45">
      <c r="A32" s="86" t="s">
        <v>35</v>
      </c>
      <c r="B32" s="86"/>
      <c r="C32" s="86"/>
      <c r="D32" s="86" t="s">
        <v>37</v>
      </c>
      <c r="E32" s="86"/>
      <c r="F32" s="86"/>
      <c r="G32" s="86" t="s">
        <v>39</v>
      </c>
      <c r="H32" s="86"/>
    </row>
  </sheetData>
  <mergeCells count="11">
    <mergeCell ref="A1:H1"/>
    <mergeCell ref="A2:H2"/>
    <mergeCell ref="A3:H3"/>
    <mergeCell ref="C20:F20"/>
    <mergeCell ref="C12:F12"/>
    <mergeCell ref="G31:H31"/>
    <mergeCell ref="G32:H32"/>
    <mergeCell ref="D31:F31"/>
    <mergeCell ref="D32:F32"/>
    <mergeCell ref="A31:C31"/>
    <mergeCell ref="A32:C32"/>
  </mergeCells>
  <pageMargins left="0.9055118110236221" right="0.31496062992125984" top="0.9448818897637796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26" sqref="A26"/>
    </sheetView>
  </sheetViews>
  <sheetFormatPr defaultRowHeight="21" x14ac:dyDescent="0.45"/>
  <cols>
    <col min="1" max="1" width="32" style="2" customWidth="1"/>
    <col min="2" max="2" width="16.75" style="2" customWidth="1"/>
    <col min="3" max="3" width="15.25" style="2" customWidth="1"/>
    <col min="4" max="4" width="14.75" style="2" customWidth="1"/>
    <col min="5" max="16384" width="9" style="2"/>
  </cols>
  <sheetData>
    <row r="1" spans="1:10" ht="23.25" x14ac:dyDescent="0.5">
      <c r="A1" s="87" t="s">
        <v>0</v>
      </c>
      <c r="B1" s="87"/>
      <c r="C1" s="87"/>
      <c r="D1" s="87"/>
      <c r="E1" s="8"/>
      <c r="F1" s="8"/>
      <c r="G1" s="8"/>
      <c r="H1" s="8"/>
      <c r="I1" s="8"/>
      <c r="J1" s="8"/>
    </row>
    <row r="2" spans="1:10" ht="23.25" x14ac:dyDescent="0.5">
      <c r="A2" s="87" t="s">
        <v>23</v>
      </c>
      <c r="B2" s="87"/>
      <c r="C2" s="87"/>
      <c r="D2" s="87"/>
      <c r="E2" s="8"/>
      <c r="F2" s="8"/>
      <c r="G2" s="8"/>
      <c r="H2" s="8"/>
      <c r="I2" s="8"/>
      <c r="J2" s="8"/>
    </row>
    <row r="3" spans="1:10" ht="23.25" x14ac:dyDescent="0.5">
      <c r="A3" s="87" t="s">
        <v>2</v>
      </c>
      <c r="B3" s="87"/>
      <c r="C3" s="87"/>
      <c r="D3" s="87"/>
      <c r="E3" s="8"/>
      <c r="F3" s="8"/>
      <c r="G3" s="8"/>
      <c r="H3" s="8"/>
      <c r="I3" s="8"/>
      <c r="J3" s="8"/>
    </row>
    <row r="4" spans="1:10" ht="10.5" customHeight="1" x14ac:dyDescent="0.45"/>
    <row r="5" spans="1:10" ht="23.25" x14ac:dyDescent="0.5">
      <c r="A5" s="5" t="s">
        <v>98</v>
      </c>
      <c r="B5" s="9"/>
    </row>
    <row r="6" spans="1:10" x14ac:dyDescent="0.45">
      <c r="B6" s="9"/>
    </row>
    <row r="7" spans="1:10" ht="33" customHeight="1" x14ac:dyDescent="0.45">
      <c r="A7" s="33" t="s">
        <v>99</v>
      </c>
      <c r="B7" s="51" t="s">
        <v>100</v>
      </c>
      <c r="C7" s="33" t="s">
        <v>101</v>
      </c>
      <c r="D7" s="43" t="s">
        <v>50</v>
      </c>
    </row>
    <row r="8" spans="1:10" x14ac:dyDescent="0.45">
      <c r="A8" s="56" t="s">
        <v>102</v>
      </c>
      <c r="B8" s="52">
        <v>2558</v>
      </c>
      <c r="C8" s="55">
        <v>1</v>
      </c>
      <c r="D8" s="44">
        <v>4800</v>
      </c>
    </row>
    <row r="9" spans="1:10" x14ac:dyDescent="0.45">
      <c r="A9" s="20"/>
      <c r="B9" s="53"/>
      <c r="C9" s="54"/>
      <c r="D9" s="45"/>
    </row>
    <row r="10" spans="1:10" x14ac:dyDescent="0.45">
      <c r="A10" s="90" t="s">
        <v>42</v>
      </c>
      <c r="B10" s="91"/>
      <c r="C10" s="47">
        <f>C8</f>
        <v>1</v>
      </c>
      <c r="D10" s="50">
        <f>D8</f>
        <v>4800</v>
      </c>
    </row>
    <row r="11" spans="1:10" x14ac:dyDescent="0.45">
      <c r="A11" s="25" t="s">
        <v>103</v>
      </c>
      <c r="B11" s="53" t="s">
        <v>109</v>
      </c>
      <c r="C11" s="55">
        <v>1</v>
      </c>
      <c r="D11" s="46">
        <v>400</v>
      </c>
    </row>
    <row r="12" spans="1:10" x14ac:dyDescent="0.45">
      <c r="A12" s="16"/>
      <c r="B12" s="53"/>
      <c r="C12" s="55"/>
      <c r="D12" s="46"/>
    </row>
    <row r="13" spans="1:10" x14ac:dyDescent="0.45">
      <c r="A13" s="97" t="s">
        <v>42</v>
      </c>
      <c r="B13" s="99"/>
      <c r="C13" s="47">
        <f>C11</f>
        <v>1</v>
      </c>
      <c r="D13" s="48">
        <f>D11</f>
        <v>400</v>
      </c>
    </row>
    <row r="14" spans="1:10" ht="21.75" thickBot="1" x14ac:dyDescent="0.5">
      <c r="A14" s="110" t="s">
        <v>104</v>
      </c>
      <c r="B14" s="111"/>
      <c r="C14" s="49">
        <v>2</v>
      </c>
      <c r="D14" s="57">
        <f>D13+D10</f>
        <v>5200</v>
      </c>
    </row>
    <row r="15" spans="1:10" ht="21.75" thickTop="1" x14ac:dyDescent="0.45"/>
    <row r="20" spans="1:9" ht="23.25" x14ac:dyDescent="0.5">
      <c r="A20" s="5" t="s">
        <v>41</v>
      </c>
    </row>
    <row r="22" spans="1:9" x14ac:dyDescent="0.45">
      <c r="A22" s="61" t="s">
        <v>110</v>
      </c>
      <c r="C22" s="9">
        <v>8344</v>
      </c>
    </row>
    <row r="23" spans="1:9" x14ac:dyDescent="0.45">
      <c r="A23" s="61" t="s">
        <v>111</v>
      </c>
      <c r="C23" s="9">
        <v>7551</v>
      </c>
    </row>
    <row r="24" spans="1:9" ht="21.75" thickBot="1" x14ac:dyDescent="0.5">
      <c r="A24" s="101" t="s">
        <v>42</v>
      </c>
      <c r="B24" s="101"/>
      <c r="C24" s="60">
        <f>SUM(C22:C23)</f>
        <v>15895</v>
      </c>
      <c r="G24" s="104" t="s">
        <v>105</v>
      </c>
      <c r="H24" s="104"/>
      <c r="I24" s="104"/>
    </row>
    <row r="25" spans="1:9" ht="21.75" thickTop="1" x14ac:dyDescent="0.45">
      <c r="G25" s="24"/>
      <c r="H25" s="24"/>
      <c r="I25" s="24"/>
    </row>
    <row r="26" spans="1:9" x14ac:dyDescent="0.45">
      <c r="G26" s="24"/>
      <c r="H26" s="24"/>
      <c r="I26" s="24"/>
    </row>
    <row r="27" spans="1:9" x14ac:dyDescent="0.45">
      <c r="G27" s="24"/>
      <c r="H27" s="24"/>
      <c r="I27" s="24"/>
    </row>
    <row r="28" spans="1:9" x14ac:dyDescent="0.45">
      <c r="B28" s="11"/>
      <c r="G28" s="58"/>
      <c r="H28" s="58"/>
      <c r="I28" s="58"/>
    </row>
    <row r="29" spans="1:9" x14ac:dyDescent="0.45">
      <c r="B29" s="11"/>
      <c r="G29" s="58"/>
      <c r="H29" s="58"/>
      <c r="I29" s="58"/>
    </row>
    <row r="30" spans="1:9" x14ac:dyDescent="0.45">
      <c r="B30" s="11"/>
      <c r="G30" s="58"/>
      <c r="H30" s="58"/>
      <c r="I30" s="58"/>
    </row>
    <row r="31" spans="1:9" x14ac:dyDescent="0.45">
      <c r="G31" s="24"/>
      <c r="H31" s="24"/>
      <c r="I31" s="24"/>
    </row>
    <row r="32" spans="1:9" x14ac:dyDescent="0.45">
      <c r="A32" s="104" t="s">
        <v>106</v>
      </c>
      <c r="B32" s="104"/>
      <c r="C32" s="104"/>
      <c r="D32" s="104"/>
      <c r="G32" s="104"/>
      <c r="H32" s="104"/>
      <c r="I32" s="104"/>
    </row>
    <row r="33" spans="1:4" x14ac:dyDescent="0.45">
      <c r="A33" s="104" t="s">
        <v>107</v>
      </c>
      <c r="B33" s="104"/>
      <c r="C33" s="104"/>
      <c r="D33" s="104"/>
    </row>
  </sheetData>
  <mergeCells count="11">
    <mergeCell ref="A10:B10"/>
    <mergeCell ref="A1:D1"/>
    <mergeCell ref="A2:D2"/>
    <mergeCell ref="A3:D3"/>
    <mergeCell ref="A24:B24"/>
    <mergeCell ref="G24:I24"/>
    <mergeCell ref="G32:I32"/>
    <mergeCell ref="A32:D32"/>
    <mergeCell ref="A33:D33"/>
    <mergeCell ref="A13:B13"/>
    <mergeCell ref="A14:B14"/>
  </mergeCells>
  <pageMargins left="0.9055118110236221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workbookViewId="0">
      <selection activeCell="D18" sqref="D18:E18"/>
    </sheetView>
  </sheetViews>
  <sheetFormatPr defaultRowHeight="16.5" x14ac:dyDescent="0.35"/>
  <cols>
    <col min="1" max="1" width="8.5" style="1" customWidth="1"/>
    <col min="2" max="3" width="11.625" style="1" customWidth="1"/>
    <col min="4" max="4" width="8" style="1" customWidth="1"/>
    <col min="5" max="5" width="39.375" style="1" customWidth="1"/>
    <col min="6" max="6" width="30.125" style="1" customWidth="1"/>
    <col min="7" max="7" width="12.5" style="13" customWidth="1"/>
    <col min="8" max="16384" width="9" style="1"/>
  </cols>
  <sheetData>
    <row r="1" spans="1:8" ht="23.25" x14ac:dyDescent="0.5">
      <c r="A1" s="87" t="s">
        <v>0</v>
      </c>
      <c r="B1" s="87"/>
      <c r="C1" s="87"/>
      <c r="D1" s="87"/>
      <c r="E1" s="87"/>
      <c r="F1" s="87"/>
      <c r="G1" s="87"/>
      <c r="H1" s="35"/>
    </row>
    <row r="2" spans="1:8" ht="23.25" x14ac:dyDescent="0.5">
      <c r="A2" s="87" t="s">
        <v>23</v>
      </c>
      <c r="B2" s="87"/>
      <c r="C2" s="87"/>
      <c r="D2" s="87"/>
      <c r="E2" s="87"/>
      <c r="F2" s="87"/>
      <c r="G2" s="87"/>
      <c r="H2" s="35"/>
    </row>
    <row r="3" spans="1:8" ht="23.25" x14ac:dyDescent="0.5">
      <c r="A3" s="87" t="s">
        <v>2</v>
      </c>
      <c r="B3" s="87"/>
      <c r="C3" s="87"/>
      <c r="D3" s="87"/>
      <c r="E3" s="87"/>
      <c r="F3" s="87"/>
      <c r="G3" s="87"/>
      <c r="H3" s="35"/>
    </row>
    <row r="4" spans="1:8" s="2" customFormat="1" ht="23.25" x14ac:dyDescent="0.5">
      <c r="A4" s="5" t="s">
        <v>43</v>
      </c>
      <c r="G4" s="9"/>
    </row>
    <row r="5" spans="1:8" s="2" customFormat="1" ht="9" customHeight="1" x14ac:dyDescent="0.45">
      <c r="G5" s="9"/>
    </row>
    <row r="6" spans="1:8" s="2" customFormat="1" ht="34.5" customHeight="1" x14ac:dyDescent="0.45">
      <c r="A6" s="33" t="s">
        <v>44</v>
      </c>
      <c r="B6" s="12" t="s">
        <v>45</v>
      </c>
      <c r="C6" s="33" t="s">
        <v>46</v>
      </c>
      <c r="D6" s="12" t="s">
        <v>47</v>
      </c>
      <c r="E6" s="33" t="s">
        <v>48</v>
      </c>
      <c r="F6" s="12" t="s">
        <v>49</v>
      </c>
      <c r="G6" s="34" t="s">
        <v>50</v>
      </c>
    </row>
    <row r="7" spans="1:8" s="2" customFormat="1" ht="21" x14ac:dyDescent="0.45">
      <c r="A7" s="23" t="s">
        <v>51</v>
      </c>
      <c r="B7" s="28" t="s">
        <v>52</v>
      </c>
      <c r="C7" s="23" t="s">
        <v>53</v>
      </c>
      <c r="D7" s="28" t="s">
        <v>54</v>
      </c>
      <c r="E7" s="15" t="s">
        <v>55</v>
      </c>
      <c r="F7" s="69" t="s">
        <v>58</v>
      </c>
      <c r="G7" s="19">
        <v>6200</v>
      </c>
    </row>
    <row r="8" spans="1:8" s="2" customFormat="1" ht="21" x14ac:dyDescent="0.45">
      <c r="A8" s="25" t="s">
        <v>51</v>
      </c>
      <c r="B8" s="29" t="s">
        <v>52</v>
      </c>
      <c r="C8" s="25" t="s">
        <v>53</v>
      </c>
      <c r="D8" s="29" t="s">
        <v>54</v>
      </c>
      <c r="E8" s="16" t="s">
        <v>55</v>
      </c>
      <c r="F8" s="62" t="s">
        <v>59</v>
      </c>
      <c r="G8" s="20">
        <v>6000</v>
      </c>
    </row>
    <row r="9" spans="1:8" s="2" customFormat="1" ht="42" x14ac:dyDescent="0.45">
      <c r="A9" s="26" t="s">
        <v>51</v>
      </c>
      <c r="B9" s="30" t="s">
        <v>52</v>
      </c>
      <c r="C9" s="26" t="s">
        <v>53</v>
      </c>
      <c r="D9" s="30" t="s">
        <v>57</v>
      </c>
      <c r="E9" s="17" t="s">
        <v>56</v>
      </c>
      <c r="F9" s="68" t="s">
        <v>60</v>
      </c>
      <c r="G9" s="21">
        <v>200000</v>
      </c>
    </row>
    <row r="10" spans="1:8" s="2" customFormat="1" ht="42" x14ac:dyDescent="0.45">
      <c r="A10" s="26" t="s">
        <v>51</v>
      </c>
      <c r="B10" s="30" t="s">
        <v>52</v>
      </c>
      <c r="C10" s="26" t="s">
        <v>61</v>
      </c>
      <c r="D10" s="30" t="s">
        <v>57</v>
      </c>
      <c r="E10" s="17" t="s">
        <v>56</v>
      </c>
      <c r="F10" s="68" t="s">
        <v>60</v>
      </c>
      <c r="G10" s="21">
        <v>150000</v>
      </c>
    </row>
    <row r="11" spans="1:8" s="2" customFormat="1" ht="42" x14ac:dyDescent="0.45">
      <c r="A11" s="26" t="s">
        <v>51</v>
      </c>
      <c r="B11" s="30" t="s">
        <v>62</v>
      </c>
      <c r="C11" s="31" t="s">
        <v>63</v>
      </c>
      <c r="D11" s="30" t="s">
        <v>57</v>
      </c>
      <c r="E11" s="17" t="s">
        <v>56</v>
      </c>
      <c r="F11" s="68" t="s">
        <v>60</v>
      </c>
      <c r="G11" s="21">
        <v>150000</v>
      </c>
    </row>
    <row r="12" spans="1:8" s="2" customFormat="1" ht="42" x14ac:dyDescent="0.45">
      <c r="A12" s="26" t="s">
        <v>51</v>
      </c>
      <c r="B12" s="30" t="s">
        <v>64</v>
      </c>
      <c r="C12" s="31" t="s">
        <v>65</v>
      </c>
      <c r="D12" s="30" t="s">
        <v>57</v>
      </c>
      <c r="E12" s="17" t="s">
        <v>56</v>
      </c>
      <c r="F12" s="68" t="s">
        <v>60</v>
      </c>
      <c r="G12" s="21">
        <v>50000</v>
      </c>
    </row>
    <row r="13" spans="1:8" s="2" customFormat="1" ht="42" x14ac:dyDescent="0.45">
      <c r="A13" s="26" t="s">
        <v>51</v>
      </c>
      <c r="B13" s="30" t="s">
        <v>62</v>
      </c>
      <c r="C13" s="31" t="s">
        <v>63</v>
      </c>
      <c r="D13" s="30" t="s">
        <v>112</v>
      </c>
      <c r="E13" s="17" t="s">
        <v>113</v>
      </c>
      <c r="F13" s="68" t="s">
        <v>117</v>
      </c>
      <c r="G13" s="21">
        <v>2300000</v>
      </c>
    </row>
    <row r="14" spans="1:8" s="2" customFormat="1" ht="42" x14ac:dyDescent="0.45">
      <c r="A14" s="27" t="s">
        <v>51</v>
      </c>
      <c r="B14" s="65" t="s">
        <v>114</v>
      </c>
      <c r="C14" s="32" t="s">
        <v>115</v>
      </c>
      <c r="D14" s="65" t="s">
        <v>116</v>
      </c>
      <c r="E14" s="18" t="s">
        <v>119</v>
      </c>
      <c r="F14" s="66" t="s">
        <v>118</v>
      </c>
      <c r="G14" s="22">
        <v>180000</v>
      </c>
    </row>
    <row r="15" spans="1:8" s="2" customFormat="1" ht="21.75" thickBot="1" x14ac:dyDescent="0.5">
      <c r="A15" s="112" t="s">
        <v>42</v>
      </c>
      <c r="B15" s="113"/>
      <c r="C15" s="113"/>
      <c r="D15" s="113"/>
      <c r="E15" s="113"/>
      <c r="F15" s="113"/>
      <c r="G15" s="67">
        <f>SUM(G7:G14)</f>
        <v>3042200</v>
      </c>
    </row>
    <row r="16" spans="1:8" s="2" customFormat="1" ht="21.75" thickTop="1" x14ac:dyDescent="0.45">
      <c r="G16" s="9"/>
    </row>
    <row r="17" spans="1:7" s="2" customFormat="1" ht="21" x14ac:dyDescent="0.45">
      <c r="G17" s="9"/>
    </row>
    <row r="18" spans="1:7" s="2" customFormat="1" ht="21" x14ac:dyDescent="0.45">
      <c r="A18" s="86" t="s">
        <v>34</v>
      </c>
      <c r="B18" s="86"/>
      <c r="D18" s="86" t="s">
        <v>36</v>
      </c>
      <c r="E18" s="86"/>
      <c r="F18" s="86" t="s">
        <v>38</v>
      </c>
      <c r="G18" s="86"/>
    </row>
    <row r="19" spans="1:7" s="2" customFormat="1" ht="21" x14ac:dyDescent="0.45">
      <c r="A19" s="114" t="s">
        <v>35</v>
      </c>
      <c r="B19" s="114"/>
      <c r="D19" s="86" t="s">
        <v>37</v>
      </c>
      <c r="E19" s="86"/>
      <c r="F19" s="86" t="s">
        <v>39</v>
      </c>
      <c r="G19" s="86"/>
    </row>
    <row r="20" spans="1:7" s="2" customFormat="1" ht="21" x14ac:dyDescent="0.45">
      <c r="G20" s="9"/>
    </row>
    <row r="21" spans="1:7" s="2" customFormat="1" ht="21" x14ac:dyDescent="0.45">
      <c r="G21" s="9"/>
    </row>
    <row r="22" spans="1:7" s="2" customFormat="1" ht="21" x14ac:dyDescent="0.45">
      <c r="G22" s="9"/>
    </row>
    <row r="23" spans="1:7" s="2" customFormat="1" ht="21" x14ac:dyDescent="0.45">
      <c r="G23" s="9"/>
    </row>
    <row r="24" spans="1:7" s="2" customFormat="1" ht="21" x14ac:dyDescent="0.45">
      <c r="G24" s="9"/>
    </row>
    <row r="25" spans="1:7" s="2" customFormat="1" ht="21" x14ac:dyDescent="0.45">
      <c r="G25" s="9"/>
    </row>
    <row r="26" spans="1:7" s="2" customFormat="1" ht="21" x14ac:dyDescent="0.45">
      <c r="G26" s="9"/>
    </row>
    <row r="27" spans="1:7" s="2" customFormat="1" ht="21" x14ac:dyDescent="0.45">
      <c r="G27" s="9"/>
    </row>
    <row r="28" spans="1:7" s="2" customFormat="1" ht="21" x14ac:dyDescent="0.45">
      <c r="G28" s="9"/>
    </row>
    <row r="29" spans="1:7" s="2" customFormat="1" ht="21" x14ac:dyDescent="0.45">
      <c r="G29" s="9"/>
    </row>
    <row r="30" spans="1:7" s="2" customFormat="1" ht="21" x14ac:dyDescent="0.45">
      <c r="G30" s="9"/>
    </row>
    <row r="31" spans="1:7" s="2" customFormat="1" ht="21" x14ac:dyDescent="0.45">
      <c r="G31" s="9"/>
    </row>
    <row r="32" spans="1:7" s="2" customFormat="1" ht="21" x14ac:dyDescent="0.45">
      <c r="G32" s="9"/>
    </row>
    <row r="33" spans="7:7" s="2" customFormat="1" ht="21" x14ac:dyDescent="0.45">
      <c r="G33" s="9"/>
    </row>
    <row r="34" spans="7:7" s="2" customFormat="1" ht="21" x14ac:dyDescent="0.45">
      <c r="G34" s="9"/>
    </row>
    <row r="35" spans="7:7" s="2" customFormat="1" ht="21" x14ac:dyDescent="0.45">
      <c r="G35" s="9"/>
    </row>
    <row r="36" spans="7:7" s="2" customFormat="1" ht="21" x14ac:dyDescent="0.45">
      <c r="G36" s="9"/>
    </row>
    <row r="37" spans="7:7" s="2" customFormat="1" ht="21" x14ac:dyDescent="0.45">
      <c r="G37" s="9"/>
    </row>
    <row r="38" spans="7:7" s="2" customFormat="1" ht="21" x14ac:dyDescent="0.45">
      <c r="G38" s="9"/>
    </row>
    <row r="39" spans="7:7" s="2" customFormat="1" ht="21" x14ac:dyDescent="0.45">
      <c r="G39" s="9"/>
    </row>
    <row r="40" spans="7:7" s="2" customFormat="1" ht="21" x14ac:dyDescent="0.45">
      <c r="G40" s="9"/>
    </row>
    <row r="41" spans="7:7" s="2" customFormat="1" ht="21" x14ac:dyDescent="0.45">
      <c r="G41" s="9"/>
    </row>
    <row r="42" spans="7:7" s="2" customFormat="1" ht="21" x14ac:dyDescent="0.45">
      <c r="G42" s="9"/>
    </row>
    <row r="43" spans="7:7" s="2" customFormat="1" ht="21" x14ac:dyDescent="0.45">
      <c r="G43" s="9"/>
    </row>
    <row r="44" spans="7:7" s="2" customFormat="1" ht="21" x14ac:dyDescent="0.45">
      <c r="G44" s="9"/>
    </row>
    <row r="45" spans="7:7" s="2" customFormat="1" ht="21" x14ac:dyDescent="0.45">
      <c r="G45" s="9"/>
    </row>
    <row r="46" spans="7:7" s="2" customFormat="1" ht="21" x14ac:dyDescent="0.45">
      <c r="G46" s="9"/>
    </row>
    <row r="47" spans="7:7" s="2" customFormat="1" ht="21" x14ac:dyDescent="0.45">
      <c r="G47" s="9"/>
    </row>
    <row r="48" spans="7:7" s="2" customFormat="1" ht="21" x14ac:dyDescent="0.45">
      <c r="G48" s="9"/>
    </row>
    <row r="49" spans="7:7" s="2" customFormat="1" ht="21" x14ac:dyDescent="0.45">
      <c r="G49" s="9"/>
    </row>
    <row r="50" spans="7:7" s="2" customFormat="1" ht="21" x14ac:dyDescent="0.45">
      <c r="G50" s="9"/>
    </row>
    <row r="51" spans="7:7" s="2" customFormat="1" ht="21" x14ac:dyDescent="0.45">
      <c r="G51" s="9"/>
    </row>
    <row r="52" spans="7:7" s="2" customFormat="1" ht="21" x14ac:dyDescent="0.45">
      <c r="G52" s="9"/>
    </row>
    <row r="53" spans="7:7" s="2" customFormat="1" ht="21" x14ac:dyDescent="0.45">
      <c r="G53" s="9"/>
    </row>
    <row r="54" spans="7:7" s="2" customFormat="1" ht="21" x14ac:dyDescent="0.45">
      <c r="G54" s="9"/>
    </row>
    <row r="55" spans="7:7" s="2" customFormat="1" ht="21" x14ac:dyDescent="0.45">
      <c r="G55" s="9"/>
    </row>
    <row r="56" spans="7:7" s="2" customFormat="1" ht="21" x14ac:dyDescent="0.45">
      <c r="G56" s="9"/>
    </row>
    <row r="57" spans="7:7" s="2" customFormat="1" ht="21" x14ac:dyDescent="0.45">
      <c r="G57" s="9"/>
    </row>
    <row r="58" spans="7:7" s="2" customFormat="1" ht="21" x14ac:dyDescent="0.45">
      <c r="G58" s="9"/>
    </row>
    <row r="59" spans="7:7" s="2" customFormat="1" ht="21" x14ac:dyDescent="0.45">
      <c r="G59" s="9"/>
    </row>
    <row r="60" spans="7:7" s="2" customFormat="1" ht="21" x14ac:dyDescent="0.45">
      <c r="G60" s="9"/>
    </row>
    <row r="61" spans="7:7" s="2" customFormat="1" ht="21" x14ac:dyDescent="0.45">
      <c r="G61" s="9"/>
    </row>
    <row r="62" spans="7:7" s="2" customFormat="1" ht="21" x14ac:dyDescent="0.45">
      <c r="G62" s="9"/>
    </row>
    <row r="63" spans="7:7" s="2" customFormat="1" ht="21" x14ac:dyDescent="0.45">
      <c r="G63" s="9"/>
    </row>
    <row r="64" spans="7:7" s="2" customFormat="1" ht="21" x14ac:dyDescent="0.45">
      <c r="G64" s="9"/>
    </row>
    <row r="65" spans="7:7" s="2" customFormat="1" ht="21" x14ac:dyDescent="0.45">
      <c r="G65" s="9"/>
    </row>
    <row r="66" spans="7:7" s="2" customFormat="1" ht="21" x14ac:dyDescent="0.45">
      <c r="G66" s="9"/>
    </row>
    <row r="67" spans="7:7" s="2" customFormat="1" ht="21" x14ac:dyDescent="0.45">
      <c r="G67" s="9"/>
    </row>
    <row r="68" spans="7:7" s="2" customFormat="1" ht="21" x14ac:dyDescent="0.45">
      <c r="G68" s="9"/>
    </row>
    <row r="69" spans="7:7" s="2" customFormat="1" ht="21" x14ac:dyDescent="0.45">
      <c r="G69" s="9"/>
    </row>
    <row r="70" spans="7:7" s="2" customFormat="1" ht="21" x14ac:dyDescent="0.45">
      <c r="G70" s="9"/>
    </row>
    <row r="71" spans="7:7" s="2" customFormat="1" ht="21" x14ac:dyDescent="0.45">
      <c r="G71" s="9"/>
    </row>
    <row r="72" spans="7:7" s="2" customFormat="1" ht="21" x14ac:dyDescent="0.45">
      <c r="G72" s="9"/>
    </row>
    <row r="73" spans="7:7" s="2" customFormat="1" ht="21" x14ac:dyDescent="0.45">
      <c r="G73" s="9"/>
    </row>
    <row r="74" spans="7:7" s="2" customFormat="1" ht="21" x14ac:dyDescent="0.45">
      <c r="G74" s="9"/>
    </row>
    <row r="75" spans="7:7" s="2" customFormat="1" ht="21" x14ac:dyDescent="0.45">
      <c r="G75" s="9"/>
    </row>
    <row r="76" spans="7:7" s="2" customFormat="1" ht="21" x14ac:dyDescent="0.45">
      <c r="G76" s="9"/>
    </row>
    <row r="77" spans="7:7" s="2" customFormat="1" ht="21" x14ac:dyDescent="0.45">
      <c r="G77" s="9"/>
    </row>
    <row r="78" spans="7:7" s="2" customFormat="1" ht="21" x14ac:dyDescent="0.45">
      <c r="G78" s="9"/>
    </row>
    <row r="79" spans="7:7" s="2" customFormat="1" ht="21" x14ac:dyDescent="0.45">
      <c r="G79" s="9"/>
    </row>
    <row r="80" spans="7:7" s="2" customFormat="1" ht="21" x14ac:dyDescent="0.45">
      <c r="G80" s="9"/>
    </row>
    <row r="81" spans="7:7" s="2" customFormat="1" ht="21" x14ac:dyDescent="0.45">
      <c r="G81" s="9"/>
    </row>
    <row r="82" spans="7:7" s="2" customFormat="1" ht="21" x14ac:dyDescent="0.45">
      <c r="G82" s="9"/>
    </row>
    <row r="83" spans="7:7" s="2" customFormat="1" ht="21" x14ac:dyDescent="0.45">
      <c r="G83" s="9"/>
    </row>
    <row r="84" spans="7:7" s="2" customFormat="1" ht="21" x14ac:dyDescent="0.45">
      <c r="G84" s="9"/>
    </row>
    <row r="85" spans="7:7" s="2" customFormat="1" ht="21" x14ac:dyDescent="0.45">
      <c r="G85" s="9"/>
    </row>
    <row r="86" spans="7:7" s="2" customFormat="1" ht="21" x14ac:dyDescent="0.45">
      <c r="G86" s="9"/>
    </row>
    <row r="87" spans="7:7" s="2" customFormat="1" ht="21" x14ac:dyDescent="0.45">
      <c r="G87" s="9"/>
    </row>
    <row r="88" spans="7:7" s="2" customFormat="1" ht="21" x14ac:dyDescent="0.45">
      <c r="G88" s="9"/>
    </row>
    <row r="89" spans="7:7" s="2" customFormat="1" ht="21" x14ac:dyDescent="0.45">
      <c r="G89" s="9"/>
    </row>
    <row r="90" spans="7:7" s="2" customFormat="1" ht="21" x14ac:dyDescent="0.45">
      <c r="G90" s="9"/>
    </row>
    <row r="91" spans="7:7" s="2" customFormat="1" ht="21" x14ac:dyDescent="0.45">
      <c r="G91" s="9"/>
    </row>
    <row r="92" spans="7:7" s="2" customFormat="1" ht="21" x14ac:dyDescent="0.45">
      <c r="G92" s="9"/>
    </row>
    <row r="93" spans="7:7" s="2" customFormat="1" ht="21" x14ac:dyDescent="0.45">
      <c r="G93" s="9"/>
    </row>
    <row r="94" spans="7:7" s="2" customFormat="1" ht="21" x14ac:dyDescent="0.45">
      <c r="G94" s="9"/>
    </row>
    <row r="95" spans="7:7" s="2" customFormat="1" ht="21" x14ac:dyDescent="0.45">
      <c r="G95" s="9"/>
    </row>
    <row r="96" spans="7:7" s="2" customFormat="1" ht="21" x14ac:dyDescent="0.45">
      <c r="G96" s="9"/>
    </row>
    <row r="97" spans="7:7" s="2" customFormat="1" ht="21" x14ac:dyDescent="0.45">
      <c r="G97" s="9"/>
    </row>
    <row r="98" spans="7:7" s="2" customFormat="1" ht="21" x14ac:dyDescent="0.45">
      <c r="G98" s="9"/>
    </row>
    <row r="99" spans="7:7" s="2" customFormat="1" ht="21" x14ac:dyDescent="0.45">
      <c r="G99" s="9"/>
    </row>
  </sheetData>
  <mergeCells count="10">
    <mergeCell ref="F19:G19"/>
    <mergeCell ref="A1:G1"/>
    <mergeCell ref="A2:G2"/>
    <mergeCell ref="A3:G3"/>
    <mergeCell ref="A15:F15"/>
    <mergeCell ref="A19:B19"/>
    <mergeCell ref="A18:B18"/>
    <mergeCell ref="D18:E18"/>
    <mergeCell ref="D19:E19"/>
    <mergeCell ref="F18:G18"/>
  </mergeCells>
  <pageMargins left="0.70866141732283472" right="0.70866141732283472" top="0.55118110236220474" bottom="0.15748031496062992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I13" sqref="I13"/>
    </sheetView>
  </sheetViews>
  <sheetFormatPr defaultRowHeight="21" x14ac:dyDescent="0.45"/>
  <cols>
    <col min="1" max="2" width="9" style="2"/>
    <col min="3" max="3" width="6.375" style="2" customWidth="1"/>
    <col min="4" max="5" width="9" style="2"/>
    <col min="6" max="6" width="9.25" style="2" customWidth="1"/>
    <col min="7" max="7" width="11.5" style="2" customWidth="1"/>
    <col min="8" max="8" width="9" style="2"/>
    <col min="9" max="9" width="9.75" style="9" bestFit="1" customWidth="1"/>
    <col min="10" max="16384" width="9" style="2"/>
  </cols>
  <sheetData>
    <row r="1" spans="1:9" ht="23.25" x14ac:dyDescent="0.5">
      <c r="A1" s="87" t="s">
        <v>0</v>
      </c>
      <c r="B1" s="87"/>
      <c r="C1" s="87"/>
      <c r="D1" s="87"/>
      <c r="E1" s="87"/>
      <c r="F1" s="87"/>
      <c r="G1" s="87"/>
      <c r="H1" s="87"/>
    </row>
    <row r="2" spans="1:9" ht="23.25" x14ac:dyDescent="0.5">
      <c r="A2" s="87" t="s">
        <v>23</v>
      </c>
      <c r="B2" s="87"/>
      <c r="C2" s="87"/>
      <c r="D2" s="87"/>
      <c r="E2" s="87"/>
      <c r="F2" s="87"/>
      <c r="G2" s="87"/>
      <c r="H2" s="87"/>
    </row>
    <row r="3" spans="1:9" ht="23.25" x14ac:dyDescent="0.5">
      <c r="A3" s="87" t="s">
        <v>2</v>
      </c>
      <c r="B3" s="87"/>
      <c r="C3" s="87"/>
      <c r="D3" s="87"/>
      <c r="E3" s="87"/>
      <c r="F3" s="87"/>
      <c r="G3" s="87"/>
      <c r="H3" s="87"/>
    </row>
    <row r="5" spans="1:9" ht="23.25" x14ac:dyDescent="0.5">
      <c r="A5" s="5" t="s">
        <v>66</v>
      </c>
    </row>
    <row r="7" spans="1:9" x14ac:dyDescent="0.45">
      <c r="B7" s="2" t="s">
        <v>67</v>
      </c>
      <c r="I7" s="9">
        <v>505639.46</v>
      </c>
    </row>
    <row r="8" spans="1:9" x14ac:dyDescent="0.45">
      <c r="B8" s="2" t="s">
        <v>68</v>
      </c>
      <c r="I8" s="9">
        <v>13491.02</v>
      </c>
    </row>
    <row r="9" spans="1:9" x14ac:dyDescent="0.45">
      <c r="B9" s="2" t="s">
        <v>69</v>
      </c>
      <c r="I9" s="9">
        <v>124879</v>
      </c>
    </row>
    <row r="10" spans="1:9" x14ac:dyDescent="0.45">
      <c r="B10" s="2" t="s">
        <v>70</v>
      </c>
      <c r="I10" s="9">
        <v>12630</v>
      </c>
    </row>
    <row r="11" spans="1:9" x14ac:dyDescent="0.45">
      <c r="B11" s="2" t="s">
        <v>71</v>
      </c>
      <c r="I11" s="9">
        <v>76800</v>
      </c>
    </row>
    <row r="12" spans="1:9" x14ac:dyDescent="0.45">
      <c r="B12" s="2" t="s">
        <v>72</v>
      </c>
      <c r="I12" s="9">
        <v>330639.8</v>
      </c>
    </row>
    <row r="13" spans="1:9" ht="21.75" thickBot="1" x14ac:dyDescent="0.5">
      <c r="B13" s="101" t="s">
        <v>42</v>
      </c>
      <c r="C13" s="101"/>
      <c r="D13" s="101"/>
      <c r="E13" s="101"/>
      <c r="F13" s="101"/>
      <c r="G13" s="101"/>
      <c r="I13" s="10">
        <f>SUM(I7:I12)</f>
        <v>1064079.28</v>
      </c>
    </row>
    <row r="14" spans="1:9" ht="21.75" thickTop="1" x14ac:dyDescent="0.45"/>
    <row r="29" spans="1:9" x14ac:dyDescent="0.45">
      <c r="A29" s="86" t="s">
        <v>34</v>
      </c>
      <c r="B29" s="86"/>
      <c r="C29" s="11"/>
      <c r="D29" s="86" t="s">
        <v>36</v>
      </c>
      <c r="E29" s="86"/>
      <c r="F29" s="86"/>
      <c r="G29" s="86" t="s">
        <v>38</v>
      </c>
      <c r="H29" s="86"/>
      <c r="I29" s="86"/>
    </row>
    <row r="30" spans="1:9" x14ac:dyDescent="0.45">
      <c r="A30" s="86" t="s">
        <v>35</v>
      </c>
      <c r="B30" s="86"/>
      <c r="C30" s="11"/>
      <c r="D30" s="86" t="s">
        <v>37</v>
      </c>
      <c r="E30" s="86"/>
      <c r="F30" s="86"/>
      <c r="G30" s="86" t="s">
        <v>39</v>
      </c>
      <c r="H30" s="86"/>
      <c r="I30" s="86"/>
    </row>
  </sheetData>
  <mergeCells count="10">
    <mergeCell ref="G29:I29"/>
    <mergeCell ref="G30:I30"/>
    <mergeCell ref="A29:B29"/>
    <mergeCell ref="A30:B30"/>
    <mergeCell ref="A1:H1"/>
    <mergeCell ref="A2:H2"/>
    <mergeCell ref="A3:H3"/>
    <mergeCell ref="B13:G13"/>
    <mergeCell ref="D29:F29"/>
    <mergeCell ref="D30:F30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7" workbookViewId="0">
      <selection activeCell="H26" sqref="H26"/>
    </sheetView>
  </sheetViews>
  <sheetFormatPr defaultRowHeight="21" x14ac:dyDescent="0.45"/>
  <cols>
    <col min="1" max="1" width="3.25" style="2" customWidth="1"/>
    <col min="2" max="2" width="3.5" style="24" customWidth="1"/>
    <col min="3" max="3" width="9" style="2"/>
    <col min="4" max="4" width="6.375" style="2" customWidth="1"/>
    <col min="5" max="6" width="9" style="2"/>
    <col min="7" max="7" width="14.375" style="2" customWidth="1"/>
    <col min="8" max="8" width="10" style="9" customWidth="1"/>
    <col min="9" max="9" width="10.5" style="9" bestFit="1" customWidth="1"/>
    <col min="10" max="10" width="10.625" style="9" bestFit="1" customWidth="1"/>
    <col min="11" max="11" width="9" style="2"/>
    <col min="12" max="12" width="10.5" style="2" customWidth="1"/>
    <col min="13" max="16384" width="9" style="2"/>
  </cols>
  <sheetData>
    <row r="1" spans="2:10" ht="23.25" x14ac:dyDescent="0.5">
      <c r="B1" s="87" t="s">
        <v>0</v>
      </c>
      <c r="C1" s="87"/>
      <c r="D1" s="87"/>
      <c r="E1" s="87"/>
      <c r="F1" s="87"/>
      <c r="G1" s="87"/>
      <c r="H1" s="87"/>
      <c r="I1" s="87"/>
    </row>
    <row r="2" spans="2:10" ht="23.25" x14ac:dyDescent="0.5">
      <c r="B2" s="87" t="s">
        <v>23</v>
      </c>
      <c r="C2" s="87"/>
      <c r="D2" s="87"/>
      <c r="E2" s="87"/>
      <c r="F2" s="87"/>
      <c r="G2" s="87"/>
      <c r="H2" s="87"/>
      <c r="I2" s="87"/>
    </row>
    <row r="3" spans="2:10" ht="23.25" x14ac:dyDescent="0.5">
      <c r="B3" s="87" t="s">
        <v>2</v>
      </c>
      <c r="C3" s="87"/>
      <c r="D3" s="87"/>
      <c r="E3" s="87"/>
      <c r="F3" s="87"/>
      <c r="G3" s="87"/>
      <c r="H3" s="87"/>
      <c r="I3" s="87"/>
    </row>
    <row r="4" spans="2:10" ht="6.75" customHeight="1" x14ac:dyDescent="0.45"/>
    <row r="5" spans="2:10" ht="23.25" x14ac:dyDescent="0.5">
      <c r="B5" s="39" t="s">
        <v>73</v>
      </c>
    </row>
    <row r="6" spans="2:10" ht="8.25" customHeight="1" x14ac:dyDescent="0.45"/>
    <row r="7" spans="2:10" x14ac:dyDescent="0.45">
      <c r="B7" s="40" t="s">
        <v>74</v>
      </c>
      <c r="J7" s="9">
        <v>25473254.649999999</v>
      </c>
    </row>
    <row r="8" spans="2:10" x14ac:dyDescent="0.45">
      <c r="C8" s="2" t="s">
        <v>78</v>
      </c>
      <c r="H8" s="9">
        <v>4644199.08</v>
      </c>
    </row>
    <row r="9" spans="2:10" x14ac:dyDescent="0.45">
      <c r="C9" s="2" t="s">
        <v>79</v>
      </c>
    </row>
    <row r="10" spans="2:10" x14ac:dyDescent="0.45">
      <c r="C10" s="2" t="s">
        <v>75</v>
      </c>
      <c r="H10" s="41">
        <f>H8*25/100</f>
        <v>1161049.77</v>
      </c>
    </row>
    <row r="11" spans="2:10" x14ac:dyDescent="0.45">
      <c r="B11" s="40" t="s">
        <v>77</v>
      </c>
      <c r="C11" s="2" t="s">
        <v>76</v>
      </c>
      <c r="I11" s="9">
        <f>H8-H10</f>
        <v>3483149.31</v>
      </c>
    </row>
    <row r="12" spans="2:10" x14ac:dyDescent="0.45">
      <c r="B12" s="40"/>
      <c r="C12" s="2" t="s">
        <v>90</v>
      </c>
      <c r="I12" s="9">
        <v>250</v>
      </c>
    </row>
    <row r="13" spans="2:10" x14ac:dyDescent="0.45">
      <c r="C13" s="2" t="s">
        <v>81</v>
      </c>
      <c r="I13" s="9">
        <v>78223.02</v>
      </c>
      <c r="J13" s="36"/>
    </row>
    <row r="14" spans="2:10" x14ac:dyDescent="0.45">
      <c r="C14" s="11" t="s">
        <v>82</v>
      </c>
      <c r="D14" s="38"/>
      <c r="E14" s="38"/>
      <c r="F14" s="38"/>
      <c r="G14" s="38"/>
      <c r="I14" s="14">
        <v>2000</v>
      </c>
      <c r="J14" s="37"/>
    </row>
    <row r="15" spans="2:10" x14ac:dyDescent="0.45">
      <c r="C15" s="2" t="s">
        <v>83</v>
      </c>
      <c r="I15" s="9">
        <f>18000+18000+18000+500</f>
        <v>54500</v>
      </c>
      <c r="J15" s="36"/>
    </row>
    <row r="16" spans="2:10" x14ac:dyDescent="0.45">
      <c r="C16" s="2" t="s">
        <v>87</v>
      </c>
      <c r="I16" s="9">
        <v>480</v>
      </c>
    </row>
    <row r="17" spans="2:12" x14ac:dyDescent="0.45">
      <c r="C17" s="2" t="s">
        <v>84</v>
      </c>
      <c r="I17" s="9">
        <v>18195</v>
      </c>
    </row>
    <row r="18" spans="2:12" x14ac:dyDescent="0.45">
      <c r="C18" s="2" t="s">
        <v>85</v>
      </c>
      <c r="I18" s="9">
        <v>11900</v>
      </c>
    </row>
    <row r="19" spans="2:12" x14ac:dyDescent="0.45">
      <c r="C19" s="2" t="s">
        <v>86</v>
      </c>
      <c r="I19" s="9">
        <v>5700</v>
      </c>
    </row>
    <row r="20" spans="2:12" x14ac:dyDescent="0.45">
      <c r="C20" s="2" t="s">
        <v>88</v>
      </c>
      <c r="I20" s="9">
        <v>9986.2999999999993</v>
      </c>
    </row>
    <row r="21" spans="2:12" x14ac:dyDescent="0.45">
      <c r="C21" s="2" t="s">
        <v>89</v>
      </c>
      <c r="I21" s="9">
        <v>15895</v>
      </c>
    </row>
    <row r="22" spans="2:12" x14ac:dyDescent="0.45">
      <c r="C22" s="2" t="s">
        <v>80</v>
      </c>
      <c r="I22" s="9">
        <v>2158</v>
      </c>
    </row>
    <row r="23" spans="2:12" x14ac:dyDescent="0.45">
      <c r="B23" s="59"/>
      <c r="C23" s="2" t="s">
        <v>120</v>
      </c>
      <c r="I23" s="9">
        <v>3373</v>
      </c>
    </row>
    <row r="24" spans="2:12" x14ac:dyDescent="0.45">
      <c r="B24" s="40" t="s">
        <v>91</v>
      </c>
      <c r="C24" s="2" t="s">
        <v>92</v>
      </c>
      <c r="I24" s="41">
        <f>76348+502200</f>
        <v>578548</v>
      </c>
      <c r="J24" s="9">
        <f>SUM(I12:I23)-I24+I11</f>
        <v>3107261.63</v>
      </c>
    </row>
    <row r="25" spans="2:12" ht="21.75" thickBot="1" x14ac:dyDescent="0.5">
      <c r="B25" s="40" t="s">
        <v>93</v>
      </c>
      <c r="J25" s="10">
        <f>J7+J24</f>
        <v>28580516.279999997</v>
      </c>
    </row>
    <row r="26" spans="2:12" ht="21.75" thickTop="1" x14ac:dyDescent="0.45">
      <c r="L26" s="9">
        <f>25093993.97+3479249.31</f>
        <v>28573243.279999997</v>
      </c>
    </row>
    <row r="27" spans="2:12" x14ac:dyDescent="0.45">
      <c r="B27" s="40" t="s">
        <v>94</v>
      </c>
      <c r="L27" s="42">
        <f>J25-L26</f>
        <v>7273</v>
      </c>
    </row>
    <row r="28" spans="2:12" x14ac:dyDescent="0.45">
      <c r="C28" s="2" t="s">
        <v>95</v>
      </c>
      <c r="I28" s="9">
        <v>5200</v>
      </c>
    </row>
    <row r="29" spans="2:12" x14ac:dyDescent="0.45">
      <c r="C29" s="2" t="s">
        <v>96</v>
      </c>
      <c r="I29" s="9">
        <v>15895</v>
      </c>
    </row>
    <row r="30" spans="2:12" x14ac:dyDescent="0.45">
      <c r="C30" s="2" t="s">
        <v>97</v>
      </c>
      <c r="I30" s="9">
        <f>J25-I28-I29</f>
        <v>28559421.279999997</v>
      </c>
    </row>
    <row r="31" spans="2:12" ht="21.75" thickBot="1" x14ac:dyDescent="0.5">
      <c r="I31" s="10">
        <f>SUM(I28:I30)</f>
        <v>28580516.279999997</v>
      </c>
    </row>
    <row r="32" spans="2:12" ht="21.75" thickTop="1" x14ac:dyDescent="0.45"/>
    <row r="33" spans="1:10" x14ac:dyDescent="0.45">
      <c r="B33" s="59"/>
    </row>
    <row r="35" spans="1:10" x14ac:dyDescent="0.45">
      <c r="A35" s="86" t="s">
        <v>34</v>
      </c>
      <c r="B35" s="86"/>
      <c r="C35" s="86"/>
      <c r="D35" s="11"/>
      <c r="E35" s="86" t="s">
        <v>36</v>
      </c>
      <c r="F35" s="86"/>
      <c r="G35" s="86"/>
      <c r="H35" s="92" t="s">
        <v>38</v>
      </c>
      <c r="I35" s="92"/>
      <c r="J35" s="92"/>
    </row>
    <row r="36" spans="1:10" x14ac:dyDescent="0.45">
      <c r="A36" s="86" t="s">
        <v>35</v>
      </c>
      <c r="B36" s="86"/>
      <c r="C36" s="86"/>
      <c r="D36" s="11"/>
      <c r="E36" s="86" t="s">
        <v>37</v>
      </c>
      <c r="F36" s="86"/>
      <c r="G36" s="86"/>
      <c r="H36" s="92" t="s">
        <v>39</v>
      </c>
      <c r="I36" s="92"/>
      <c r="J36" s="92"/>
    </row>
  </sheetData>
  <mergeCells count="9">
    <mergeCell ref="E36:G36"/>
    <mergeCell ref="H36:J36"/>
    <mergeCell ref="B1:I1"/>
    <mergeCell ref="B2:I2"/>
    <mergeCell ref="B3:I3"/>
    <mergeCell ref="E35:G35"/>
    <mergeCell ref="H35:J35"/>
    <mergeCell ref="A35:C35"/>
    <mergeCell ref="A36:C36"/>
  </mergeCells>
  <pageMargins left="0.70866141732283472" right="0.31496062992125984" top="0.74803149606299213" bottom="0.35433070866141736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งบแสดงฐานะการเงิน</vt:lpstr>
      <vt:lpstr>หมายเหตุ1</vt:lpstr>
      <vt:lpstr>หมายเหตุ3</vt:lpstr>
      <vt:lpstr>หมายเหตุ 5-7</vt:lpstr>
      <vt:lpstr>หมายเหตุ 10</vt:lpstr>
      <vt:lpstr>หมายเหตุ 12</vt:lpstr>
      <vt:lpstr>หมายเหตุ 16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2015-10-29T04:13:18Z</cp:lastPrinted>
  <dcterms:created xsi:type="dcterms:W3CDTF">2015-10-15T07:39:25Z</dcterms:created>
  <dcterms:modified xsi:type="dcterms:W3CDTF">2015-11-12T06:05:39Z</dcterms:modified>
</cp:coreProperties>
</file>