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1" i="1" l="1"/>
  <c r="G60" i="1"/>
  <c r="D59" i="1"/>
  <c r="D58" i="1"/>
  <c r="D57" i="1"/>
  <c r="D56" i="1"/>
  <c r="D55" i="1"/>
  <c r="D54" i="1"/>
  <c r="D60" i="1" s="1"/>
  <c r="G53" i="1"/>
  <c r="B53" i="1"/>
  <c r="A53" i="1"/>
  <c r="D52" i="1"/>
  <c r="C52" i="1"/>
  <c r="C51" i="1"/>
  <c r="C50" i="1"/>
  <c r="C49" i="1"/>
  <c r="D48" i="1"/>
  <c r="C48" i="1"/>
  <c r="D47" i="1"/>
  <c r="C47" i="1"/>
  <c r="L46" i="1"/>
  <c r="D46" i="1"/>
  <c r="C46" i="1"/>
  <c r="D45" i="1"/>
  <c r="C45" i="1"/>
  <c r="D44" i="1"/>
  <c r="C44" i="1"/>
  <c r="D43" i="1"/>
  <c r="D53" i="1" s="1"/>
  <c r="D61" i="1" s="1"/>
  <c r="C43" i="1"/>
  <c r="C53" i="1" s="1"/>
  <c r="D42" i="1"/>
  <c r="C42" i="1"/>
  <c r="G31" i="1"/>
  <c r="G63" i="1" s="1"/>
  <c r="G65" i="1" s="1"/>
  <c r="L63" i="1" s="1"/>
  <c r="G30" i="1"/>
  <c r="D28" i="1"/>
  <c r="D27" i="1"/>
  <c r="D26" i="1"/>
  <c r="D25" i="1"/>
  <c r="L24" i="1"/>
  <c r="D24" i="1"/>
  <c r="D23" i="1"/>
  <c r="D22" i="1"/>
  <c r="D21" i="1"/>
  <c r="D20" i="1"/>
  <c r="D19" i="1"/>
  <c r="D30" i="1" s="1"/>
  <c r="G18" i="1"/>
  <c r="B18" i="1"/>
  <c r="A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D18" i="1" s="1"/>
  <c r="D31" i="1" s="1"/>
  <c r="D63" i="1" s="1"/>
  <c r="D65" i="1" s="1"/>
  <c r="H65" i="1" s="1"/>
  <c r="C11" i="1"/>
  <c r="C18" i="1" s="1"/>
  <c r="C54" i="1" l="1"/>
</calcChain>
</file>

<file path=xl/sharedStrings.xml><?xml version="1.0" encoding="utf-8"?>
<sst xmlns="http://schemas.openxmlformats.org/spreadsheetml/2006/main" count="125" uniqueCount="87">
  <si>
    <t>องค์การบริหารส่วนตำบลรอบเวียง</t>
  </si>
  <si>
    <t>อำเภอเมือง     จังหวัดเชียงราย</t>
  </si>
  <si>
    <t>ปีงบประมาณ  2560</t>
  </si>
  <si>
    <t>รายงานรับ - จ่าย  เงินสด</t>
  </si>
  <si>
    <t xml:space="preserve"> ประจำเดือน กรกฎาคม  2560</t>
  </si>
  <si>
    <t>จนถึงปัจจุบัน</t>
  </si>
  <si>
    <t>รายการ</t>
  </si>
  <si>
    <t>รหัส
บัญชี</t>
  </si>
  <si>
    <t>เดือนนี้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</si>
  <si>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</si>
  <si>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</si>
  <si>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</si>
  <si>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บาท</t>
  </si>
  <si>
    <t>ยอดยกมา</t>
  </si>
  <si>
    <t>รายรับ  (หมายเหตุ 1)</t>
  </si>
  <si>
    <t>-</t>
  </si>
  <si>
    <t>ภาษีอากร</t>
  </si>
  <si>
    <t>41100000</t>
  </si>
  <si>
    <t>ค่าธรรมเนียม  ค่าปรับและค่าใบอนุญาต</t>
  </si>
  <si>
    <t>41200000</t>
  </si>
  <si>
    <t>รายได้จากทรัพย์สิน</t>
  </si>
  <si>
    <t>41300000</t>
  </si>
  <si>
    <t>รายได้เบ็ดเตล็ด</t>
  </si>
  <si>
    <t>41500000</t>
  </si>
  <si>
    <t>ภาษีจัดสรร</t>
  </si>
  <si>
    <t>42100000</t>
  </si>
  <si>
    <t>เงินอุดหนุนทั่วไป</t>
  </si>
  <si>
    <t>43100000</t>
  </si>
  <si>
    <t>เงินอุดหนุนระบุวัตถุประสงค์/เฉพาะกิจ</t>
  </si>
  <si>
    <t>44100000</t>
  </si>
  <si>
    <t>ลูกหนี้เงินยืม</t>
  </si>
  <si>
    <t>11041000</t>
  </si>
  <si>
    <t>ลูกหนี้ภาษีบำรุงท้องที่</t>
  </si>
  <si>
    <t>11043002</t>
  </si>
  <si>
    <t>ลูกหนี้ภาษีป้าย</t>
  </si>
  <si>
    <t>11043003</t>
  </si>
  <si>
    <t>ลูกหนี้เงินทุนโครงการเศรษฐกิจชุมชน</t>
  </si>
  <si>
    <t>11045000</t>
  </si>
  <si>
    <t>ลูกหนี้เงินสะสม</t>
  </si>
  <si>
    <t>19040000</t>
  </si>
  <si>
    <t>เงินรับฝาก(หมายเหตุ 4)</t>
  </si>
  <si>
    <t>21040000</t>
  </si>
  <si>
    <t>คงหลือ</t>
  </si>
  <si>
    <t>เจ้าหนี้เงินสะสม</t>
  </si>
  <si>
    <t>29010000</t>
  </si>
  <si>
    <t>เงินสะสม</t>
  </si>
  <si>
    <t>31000000</t>
  </si>
  <si>
    <t>งบกลาง</t>
  </si>
  <si>
    <t>5100000</t>
  </si>
  <si>
    <t>เงินเดือน(ฝ่ายประจำ)</t>
  </si>
  <si>
    <t>52200000</t>
  </si>
  <si>
    <t>รวมรายรับ</t>
  </si>
  <si>
    <t>-2 -</t>
  </si>
  <si>
    <t>รายจ่าย</t>
  </si>
  <si>
    <t>เงินเดือน (ฝ่ายการเมือง)</t>
  </si>
  <si>
    <t>5210000</t>
  </si>
  <si>
    <t>เงินเดือน (ฝ่ายประจำ)</t>
  </si>
  <si>
    <t>5220000</t>
  </si>
  <si>
    <t xml:space="preserve">ค่าตอบแทน </t>
  </si>
  <si>
    <t>5310000</t>
  </si>
  <si>
    <t>ค่าใช้สอย</t>
  </si>
  <si>
    <t>5320000</t>
  </si>
  <si>
    <t>ค่าวัสดุ</t>
  </si>
  <si>
    <t>5330000</t>
  </si>
  <si>
    <t>ค่าสาธารณูปโภค</t>
  </si>
  <si>
    <t>5340000</t>
  </si>
  <si>
    <t>ค่าครุภัณฑ์</t>
  </si>
  <si>
    <t>5410000</t>
  </si>
  <si>
    <t>ค่าที่ดินและสิ่งก่อสร้าง</t>
  </si>
  <si>
    <t>5420000</t>
  </si>
  <si>
    <t>รายจ่ายอื่น</t>
  </si>
  <si>
    <t>5510000</t>
  </si>
  <si>
    <t>เงินอุดหนุน</t>
  </si>
  <si>
    <t>5610000</t>
  </si>
  <si>
    <t>ฎีกาค้างจ่าย</t>
  </si>
  <si>
    <t>21020000</t>
  </si>
  <si>
    <t>รายจ่ายค้างจ่าย (หมายเหตุ 2)</t>
  </si>
  <si>
    <t>21010000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</si>
  <si>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</si>
  <si>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</si>
  <si>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</si>
  <si>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</si>
  <si>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</si>
  <si>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</si>
  <si>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</si>
  <si>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</si>
  <si>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ผู้อำนวยการกองคลัง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</si>
</sst>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name val="AngsanaUPC"/>
      <family val="1"/>
    </font>
    <font>
      <sz val="14"/>
      <color indexed="10"/>
      <name val="AngsanaUPC"/>
      <family val="1"/>
      <charset val="222"/>
    </font>
    <font>
      <b/>
      <u/>
      <sz val="14"/>
      <name val="AngsanaUPC"/>
      <family val="1"/>
      <charset val="222"/>
    </font>
    <font>
      <b/>
      <sz val="14.5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3" fontId="2" fillId="0" borderId="0" xfId="1" applyFont="1" applyFill="1" applyAlignment="1">
      <alignment horizontal="left"/>
    </xf>
    <xf numFmtId="43" fontId="3" fillId="0" borderId="0" xfId="1" applyFont="1" applyFill="1"/>
    <xf numFmtId="43" fontId="3" fillId="0" borderId="0" xfId="1" applyFont="1" applyFill="1" applyBorder="1"/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4" fillId="0" borderId="7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 wrapText="1"/>
    </xf>
    <xf numFmtId="43" fontId="3" fillId="0" borderId="6" xfId="1" applyFont="1" applyFill="1" applyBorder="1"/>
    <xf numFmtId="43" fontId="3" fillId="0" borderId="10" xfId="1" applyFont="1" applyFill="1" applyBorder="1"/>
    <xf numFmtId="43" fontId="4" fillId="0" borderId="11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3" fillId="0" borderId="11" xfId="1" applyFont="1" applyFill="1" applyBorder="1"/>
    <xf numFmtId="43" fontId="5" fillId="0" borderId="0" xfId="1" applyFont="1" applyFill="1" applyBorder="1"/>
    <xf numFmtId="49" fontId="3" fillId="0" borderId="10" xfId="1" applyNumberFormat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horizontal="center" shrinkToFit="1"/>
    </xf>
    <xf numFmtId="43" fontId="3" fillId="0" borderId="2" xfId="1" applyFont="1" applyFill="1" applyBorder="1"/>
    <xf numFmtId="43" fontId="3" fillId="0" borderId="4" xfId="1" applyFont="1" applyFill="1" applyBorder="1"/>
    <xf numFmtId="43" fontId="3" fillId="0" borderId="11" xfId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horizontal="center"/>
    </xf>
    <xf numFmtId="43" fontId="4" fillId="0" borderId="12" xfId="1" applyFont="1" applyFill="1" applyBorder="1"/>
    <xf numFmtId="43" fontId="5" fillId="0" borderId="13" xfId="1" applyFont="1" applyFill="1" applyBorder="1" applyAlignment="1">
      <alignment horizontal="center"/>
    </xf>
    <xf numFmtId="49" fontId="3" fillId="0" borderId="10" xfId="1" applyNumberFormat="1" applyFont="1" applyFill="1" applyBorder="1"/>
    <xf numFmtId="43" fontId="4" fillId="0" borderId="13" xfId="1" applyFont="1" applyFill="1" applyBorder="1"/>
    <xf numFmtId="43" fontId="7" fillId="0" borderId="2" xfId="1" applyFont="1" applyFill="1" applyBorder="1"/>
    <xf numFmtId="43" fontId="7" fillId="0" borderId="4" xfId="1" applyFont="1" applyFill="1" applyBorder="1"/>
    <xf numFmtId="43" fontId="4" fillId="0" borderId="10" xfId="1" applyFont="1" applyFill="1" applyBorder="1"/>
    <xf numFmtId="49" fontId="3" fillId="0" borderId="10" xfId="1" applyNumberFormat="1" applyFont="1" applyFill="1" applyBorder="1" applyAlignment="1">
      <alignment shrinkToFit="1"/>
    </xf>
    <xf numFmtId="43" fontId="6" fillId="0" borderId="11" xfId="1" applyFont="1" applyFill="1" applyBorder="1"/>
    <xf numFmtId="43" fontId="6" fillId="0" borderId="11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7" fillId="0" borderId="0" xfId="1" applyFont="1" applyFill="1" applyBorder="1"/>
    <xf numFmtId="43" fontId="4" fillId="0" borderId="7" xfId="1" applyFont="1" applyFill="1" applyBorder="1"/>
    <xf numFmtId="43" fontId="3" fillId="0" borderId="9" xfId="1" applyFont="1" applyFill="1" applyBorder="1"/>
    <xf numFmtId="43" fontId="3" fillId="0" borderId="14" xfId="1" applyFont="1" applyFill="1" applyBorder="1"/>
    <xf numFmtId="43" fontId="4" fillId="0" borderId="8" xfId="1" applyFont="1" applyFill="1" applyBorder="1" applyAlignment="1">
      <alignment horizontal="center"/>
    </xf>
    <xf numFmtId="49" fontId="3" fillId="0" borderId="15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3" fillId="0" borderId="11" xfId="1" applyFont="1" applyFill="1" applyBorder="1" applyAlignment="1">
      <alignment horizontal="right"/>
    </xf>
    <xf numFmtId="43" fontId="3" fillId="0" borderId="10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8" xfId="1" applyFont="1" applyFill="1" applyBorder="1"/>
    <xf numFmtId="43" fontId="3" fillId="0" borderId="0" xfId="1" applyFont="1" applyFill="1" applyBorder="1" applyAlignment="1">
      <alignment horizontal="right"/>
    </xf>
    <xf numFmtId="49" fontId="3" fillId="0" borderId="10" xfId="1" quotePrefix="1" applyNumberFormat="1" applyFont="1" applyFill="1" applyBorder="1" applyAlignment="1">
      <alignment horizontal="center"/>
    </xf>
    <xf numFmtId="43" fontId="4" fillId="0" borderId="13" xfId="1" applyFont="1" applyFill="1" applyBorder="1" applyAlignment="1">
      <alignment horizontal="right"/>
    </xf>
    <xf numFmtId="43" fontId="3" fillId="0" borderId="10" xfId="1" quotePrefix="1" applyFont="1" applyFill="1" applyBorder="1" applyAlignment="1">
      <alignment horizontal="center"/>
    </xf>
    <xf numFmtId="43" fontId="3" fillId="0" borderId="11" xfId="1" applyNumberFormat="1" applyFont="1" applyFill="1" applyBorder="1" applyAlignment="1">
      <alignment horizontal="right"/>
    </xf>
    <xf numFmtId="43" fontId="3" fillId="0" borderId="14" xfId="1" applyFont="1" applyFill="1" applyBorder="1" applyAlignment="1">
      <alignment horizontal="center"/>
    </xf>
    <xf numFmtId="43" fontId="4" fillId="0" borderId="0" xfId="1" applyFont="1" applyFill="1" applyAlignment="1">
      <alignment shrinkToFit="1"/>
    </xf>
    <xf numFmtId="43" fontId="9" fillId="0" borderId="13" xfId="0" applyNumberFormat="1" applyFont="1" applyFill="1" applyBorder="1"/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sqref="A1:XFD1048576"/>
    </sheetView>
  </sheetViews>
  <sheetFormatPr defaultRowHeight="21" x14ac:dyDescent="0.45"/>
  <cols>
    <col min="1" max="4" width="11.125" style="2" customWidth="1"/>
    <col min="5" max="5" width="29.125" style="2" customWidth="1"/>
    <col min="6" max="6" width="5.75" style="2" customWidth="1"/>
    <col min="7" max="7" width="11.125" style="2" customWidth="1"/>
    <col min="8" max="8" width="6.75" style="2" customWidth="1"/>
    <col min="9" max="9" width="13.75" style="3" customWidth="1"/>
    <col min="10" max="10" width="11.125" style="2" customWidth="1"/>
    <col min="11" max="11" width="4.625" style="2" customWidth="1"/>
    <col min="12" max="12" width="17.375" style="2" customWidth="1"/>
    <col min="13" max="256" width="9" style="2"/>
    <col min="257" max="260" width="11.125" style="2" customWidth="1"/>
    <col min="261" max="261" width="29.125" style="2" customWidth="1"/>
    <col min="262" max="262" width="5.75" style="2" customWidth="1"/>
    <col min="263" max="263" width="11.125" style="2" customWidth="1"/>
    <col min="264" max="264" width="6.75" style="2" customWidth="1"/>
    <col min="265" max="265" width="13.75" style="2" customWidth="1"/>
    <col min="266" max="266" width="11.125" style="2" customWidth="1"/>
    <col min="267" max="267" width="4.625" style="2" customWidth="1"/>
    <col min="268" max="268" width="17.375" style="2" customWidth="1"/>
    <col min="269" max="512" width="9" style="2"/>
    <col min="513" max="516" width="11.125" style="2" customWidth="1"/>
    <col min="517" max="517" width="29.125" style="2" customWidth="1"/>
    <col min="518" max="518" width="5.75" style="2" customWidth="1"/>
    <col min="519" max="519" width="11.125" style="2" customWidth="1"/>
    <col min="520" max="520" width="6.75" style="2" customWidth="1"/>
    <col min="521" max="521" width="13.75" style="2" customWidth="1"/>
    <col min="522" max="522" width="11.125" style="2" customWidth="1"/>
    <col min="523" max="523" width="4.625" style="2" customWidth="1"/>
    <col min="524" max="524" width="17.375" style="2" customWidth="1"/>
    <col min="525" max="768" width="9" style="2"/>
    <col min="769" max="772" width="11.125" style="2" customWidth="1"/>
    <col min="773" max="773" width="29.125" style="2" customWidth="1"/>
    <col min="774" max="774" width="5.75" style="2" customWidth="1"/>
    <col min="775" max="775" width="11.125" style="2" customWidth="1"/>
    <col min="776" max="776" width="6.75" style="2" customWidth="1"/>
    <col min="777" max="777" width="13.75" style="2" customWidth="1"/>
    <col min="778" max="778" width="11.125" style="2" customWidth="1"/>
    <col min="779" max="779" width="4.625" style="2" customWidth="1"/>
    <col min="780" max="780" width="17.375" style="2" customWidth="1"/>
    <col min="781" max="1024" width="9" style="2"/>
    <col min="1025" max="1028" width="11.125" style="2" customWidth="1"/>
    <col min="1029" max="1029" width="29.125" style="2" customWidth="1"/>
    <col min="1030" max="1030" width="5.75" style="2" customWidth="1"/>
    <col min="1031" max="1031" width="11.125" style="2" customWidth="1"/>
    <col min="1032" max="1032" width="6.75" style="2" customWidth="1"/>
    <col min="1033" max="1033" width="13.75" style="2" customWidth="1"/>
    <col min="1034" max="1034" width="11.125" style="2" customWidth="1"/>
    <col min="1035" max="1035" width="4.625" style="2" customWidth="1"/>
    <col min="1036" max="1036" width="17.375" style="2" customWidth="1"/>
    <col min="1037" max="1280" width="9" style="2"/>
    <col min="1281" max="1284" width="11.125" style="2" customWidth="1"/>
    <col min="1285" max="1285" width="29.125" style="2" customWidth="1"/>
    <col min="1286" max="1286" width="5.75" style="2" customWidth="1"/>
    <col min="1287" max="1287" width="11.125" style="2" customWidth="1"/>
    <col min="1288" max="1288" width="6.75" style="2" customWidth="1"/>
    <col min="1289" max="1289" width="13.75" style="2" customWidth="1"/>
    <col min="1290" max="1290" width="11.125" style="2" customWidth="1"/>
    <col min="1291" max="1291" width="4.625" style="2" customWidth="1"/>
    <col min="1292" max="1292" width="17.375" style="2" customWidth="1"/>
    <col min="1293" max="1536" width="9" style="2"/>
    <col min="1537" max="1540" width="11.125" style="2" customWidth="1"/>
    <col min="1541" max="1541" width="29.125" style="2" customWidth="1"/>
    <col min="1542" max="1542" width="5.75" style="2" customWidth="1"/>
    <col min="1543" max="1543" width="11.125" style="2" customWidth="1"/>
    <col min="1544" max="1544" width="6.75" style="2" customWidth="1"/>
    <col min="1545" max="1545" width="13.75" style="2" customWidth="1"/>
    <col min="1546" max="1546" width="11.125" style="2" customWidth="1"/>
    <col min="1547" max="1547" width="4.625" style="2" customWidth="1"/>
    <col min="1548" max="1548" width="17.375" style="2" customWidth="1"/>
    <col min="1549" max="1792" width="9" style="2"/>
    <col min="1793" max="1796" width="11.125" style="2" customWidth="1"/>
    <col min="1797" max="1797" width="29.125" style="2" customWidth="1"/>
    <col min="1798" max="1798" width="5.75" style="2" customWidth="1"/>
    <col min="1799" max="1799" width="11.125" style="2" customWidth="1"/>
    <col min="1800" max="1800" width="6.75" style="2" customWidth="1"/>
    <col min="1801" max="1801" width="13.75" style="2" customWidth="1"/>
    <col min="1802" max="1802" width="11.125" style="2" customWidth="1"/>
    <col min="1803" max="1803" width="4.625" style="2" customWidth="1"/>
    <col min="1804" max="1804" width="17.375" style="2" customWidth="1"/>
    <col min="1805" max="2048" width="9" style="2"/>
    <col min="2049" max="2052" width="11.125" style="2" customWidth="1"/>
    <col min="2053" max="2053" width="29.125" style="2" customWidth="1"/>
    <col min="2054" max="2054" width="5.75" style="2" customWidth="1"/>
    <col min="2055" max="2055" width="11.125" style="2" customWidth="1"/>
    <col min="2056" max="2056" width="6.75" style="2" customWidth="1"/>
    <col min="2057" max="2057" width="13.75" style="2" customWidth="1"/>
    <col min="2058" max="2058" width="11.125" style="2" customWidth="1"/>
    <col min="2059" max="2059" width="4.625" style="2" customWidth="1"/>
    <col min="2060" max="2060" width="17.375" style="2" customWidth="1"/>
    <col min="2061" max="2304" width="9" style="2"/>
    <col min="2305" max="2308" width="11.125" style="2" customWidth="1"/>
    <col min="2309" max="2309" width="29.125" style="2" customWidth="1"/>
    <col min="2310" max="2310" width="5.75" style="2" customWidth="1"/>
    <col min="2311" max="2311" width="11.125" style="2" customWidth="1"/>
    <col min="2312" max="2312" width="6.75" style="2" customWidth="1"/>
    <col min="2313" max="2313" width="13.75" style="2" customWidth="1"/>
    <col min="2314" max="2314" width="11.125" style="2" customWidth="1"/>
    <col min="2315" max="2315" width="4.625" style="2" customWidth="1"/>
    <col min="2316" max="2316" width="17.375" style="2" customWidth="1"/>
    <col min="2317" max="2560" width="9" style="2"/>
    <col min="2561" max="2564" width="11.125" style="2" customWidth="1"/>
    <col min="2565" max="2565" width="29.125" style="2" customWidth="1"/>
    <col min="2566" max="2566" width="5.75" style="2" customWidth="1"/>
    <col min="2567" max="2567" width="11.125" style="2" customWidth="1"/>
    <col min="2568" max="2568" width="6.75" style="2" customWidth="1"/>
    <col min="2569" max="2569" width="13.75" style="2" customWidth="1"/>
    <col min="2570" max="2570" width="11.125" style="2" customWidth="1"/>
    <col min="2571" max="2571" width="4.625" style="2" customWidth="1"/>
    <col min="2572" max="2572" width="17.375" style="2" customWidth="1"/>
    <col min="2573" max="2816" width="9" style="2"/>
    <col min="2817" max="2820" width="11.125" style="2" customWidth="1"/>
    <col min="2821" max="2821" width="29.125" style="2" customWidth="1"/>
    <col min="2822" max="2822" width="5.75" style="2" customWidth="1"/>
    <col min="2823" max="2823" width="11.125" style="2" customWidth="1"/>
    <col min="2824" max="2824" width="6.75" style="2" customWidth="1"/>
    <col min="2825" max="2825" width="13.75" style="2" customWidth="1"/>
    <col min="2826" max="2826" width="11.125" style="2" customWidth="1"/>
    <col min="2827" max="2827" width="4.625" style="2" customWidth="1"/>
    <col min="2828" max="2828" width="17.375" style="2" customWidth="1"/>
    <col min="2829" max="3072" width="9" style="2"/>
    <col min="3073" max="3076" width="11.125" style="2" customWidth="1"/>
    <col min="3077" max="3077" width="29.125" style="2" customWidth="1"/>
    <col min="3078" max="3078" width="5.75" style="2" customWidth="1"/>
    <col min="3079" max="3079" width="11.125" style="2" customWidth="1"/>
    <col min="3080" max="3080" width="6.75" style="2" customWidth="1"/>
    <col min="3081" max="3081" width="13.75" style="2" customWidth="1"/>
    <col min="3082" max="3082" width="11.125" style="2" customWidth="1"/>
    <col min="3083" max="3083" width="4.625" style="2" customWidth="1"/>
    <col min="3084" max="3084" width="17.375" style="2" customWidth="1"/>
    <col min="3085" max="3328" width="9" style="2"/>
    <col min="3329" max="3332" width="11.125" style="2" customWidth="1"/>
    <col min="3333" max="3333" width="29.125" style="2" customWidth="1"/>
    <col min="3334" max="3334" width="5.75" style="2" customWidth="1"/>
    <col min="3335" max="3335" width="11.125" style="2" customWidth="1"/>
    <col min="3336" max="3336" width="6.75" style="2" customWidth="1"/>
    <col min="3337" max="3337" width="13.75" style="2" customWidth="1"/>
    <col min="3338" max="3338" width="11.125" style="2" customWidth="1"/>
    <col min="3339" max="3339" width="4.625" style="2" customWidth="1"/>
    <col min="3340" max="3340" width="17.375" style="2" customWidth="1"/>
    <col min="3341" max="3584" width="9" style="2"/>
    <col min="3585" max="3588" width="11.125" style="2" customWidth="1"/>
    <col min="3589" max="3589" width="29.125" style="2" customWidth="1"/>
    <col min="3590" max="3590" width="5.75" style="2" customWidth="1"/>
    <col min="3591" max="3591" width="11.125" style="2" customWidth="1"/>
    <col min="3592" max="3592" width="6.75" style="2" customWidth="1"/>
    <col min="3593" max="3593" width="13.75" style="2" customWidth="1"/>
    <col min="3594" max="3594" width="11.125" style="2" customWidth="1"/>
    <col min="3595" max="3595" width="4.625" style="2" customWidth="1"/>
    <col min="3596" max="3596" width="17.375" style="2" customWidth="1"/>
    <col min="3597" max="3840" width="9" style="2"/>
    <col min="3841" max="3844" width="11.125" style="2" customWidth="1"/>
    <col min="3845" max="3845" width="29.125" style="2" customWidth="1"/>
    <col min="3846" max="3846" width="5.75" style="2" customWidth="1"/>
    <col min="3847" max="3847" width="11.125" style="2" customWidth="1"/>
    <col min="3848" max="3848" width="6.75" style="2" customWidth="1"/>
    <col min="3849" max="3849" width="13.75" style="2" customWidth="1"/>
    <col min="3850" max="3850" width="11.125" style="2" customWidth="1"/>
    <col min="3851" max="3851" width="4.625" style="2" customWidth="1"/>
    <col min="3852" max="3852" width="17.375" style="2" customWidth="1"/>
    <col min="3853" max="4096" width="9" style="2"/>
    <col min="4097" max="4100" width="11.125" style="2" customWidth="1"/>
    <col min="4101" max="4101" width="29.125" style="2" customWidth="1"/>
    <col min="4102" max="4102" width="5.75" style="2" customWidth="1"/>
    <col min="4103" max="4103" width="11.125" style="2" customWidth="1"/>
    <col min="4104" max="4104" width="6.75" style="2" customWidth="1"/>
    <col min="4105" max="4105" width="13.75" style="2" customWidth="1"/>
    <col min="4106" max="4106" width="11.125" style="2" customWidth="1"/>
    <col min="4107" max="4107" width="4.625" style="2" customWidth="1"/>
    <col min="4108" max="4108" width="17.375" style="2" customWidth="1"/>
    <col min="4109" max="4352" width="9" style="2"/>
    <col min="4353" max="4356" width="11.125" style="2" customWidth="1"/>
    <col min="4357" max="4357" width="29.125" style="2" customWidth="1"/>
    <col min="4358" max="4358" width="5.75" style="2" customWidth="1"/>
    <col min="4359" max="4359" width="11.125" style="2" customWidth="1"/>
    <col min="4360" max="4360" width="6.75" style="2" customWidth="1"/>
    <col min="4361" max="4361" width="13.75" style="2" customWidth="1"/>
    <col min="4362" max="4362" width="11.125" style="2" customWidth="1"/>
    <col min="4363" max="4363" width="4.625" style="2" customWidth="1"/>
    <col min="4364" max="4364" width="17.375" style="2" customWidth="1"/>
    <col min="4365" max="4608" width="9" style="2"/>
    <col min="4609" max="4612" width="11.125" style="2" customWidth="1"/>
    <col min="4613" max="4613" width="29.125" style="2" customWidth="1"/>
    <col min="4614" max="4614" width="5.75" style="2" customWidth="1"/>
    <col min="4615" max="4615" width="11.125" style="2" customWidth="1"/>
    <col min="4616" max="4616" width="6.75" style="2" customWidth="1"/>
    <col min="4617" max="4617" width="13.75" style="2" customWidth="1"/>
    <col min="4618" max="4618" width="11.125" style="2" customWidth="1"/>
    <col min="4619" max="4619" width="4.625" style="2" customWidth="1"/>
    <col min="4620" max="4620" width="17.375" style="2" customWidth="1"/>
    <col min="4621" max="4864" width="9" style="2"/>
    <col min="4865" max="4868" width="11.125" style="2" customWidth="1"/>
    <col min="4869" max="4869" width="29.125" style="2" customWidth="1"/>
    <col min="4870" max="4870" width="5.75" style="2" customWidth="1"/>
    <col min="4871" max="4871" width="11.125" style="2" customWidth="1"/>
    <col min="4872" max="4872" width="6.75" style="2" customWidth="1"/>
    <col min="4873" max="4873" width="13.75" style="2" customWidth="1"/>
    <col min="4874" max="4874" width="11.125" style="2" customWidth="1"/>
    <col min="4875" max="4875" width="4.625" style="2" customWidth="1"/>
    <col min="4876" max="4876" width="17.375" style="2" customWidth="1"/>
    <col min="4877" max="5120" width="9" style="2"/>
    <col min="5121" max="5124" width="11.125" style="2" customWidth="1"/>
    <col min="5125" max="5125" width="29.125" style="2" customWidth="1"/>
    <col min="5126" max="5126" width="5.75" style="2" customWidth="1"/>
    <col min="5127" max="5127" width="11.125" style="2" customWidth="1"/>
    <col min="5128" max="5128" width="6.75" style="2" customWidth="1"/>
    <col min="5129" max="5129" width="13.75" style="2" customWidth="1"/>
    <col min="5130" max="5130" width="11.125" style="2" customWidth="1"/>
    <col min="5131" max="5131" width="4.625" style="2" customWidth="1"/>
    <col min="5132" max="5132" width="17.375" style="2" customWidth="1"/>
    <col min="5133" max="5376" width="9" style="2"/>
    <col min="5377" max="5380" width="11.125" style="2" customWidth="1"/>
    <col min="5381" max="5381" width="29.125" style="2" customWidth="1"/>
    <col min="5382" max="5382" width="5.75" style="2" customWidth="1"/>
    <col min="5383" max="5383" width="11.125" style="2" customWidth="1"/>
    <col min="5384" max="5384" width="6.75" style="2" customWidth="1"/>
    <col min="5385" max="5385" width="13.75" style="2" customWidth="1"/>
    <col min="5386" max="5386" width="11.125" style="2" customWidth="1"/>
    <col min="5387" max="5387" width="4.625" style="2" customWidth="1"/>
    <col min="5388" max="5388" width="17.375" style="2" customWidth="1"/>
    <col min="5389" max="5632" width="9" style="2"/>
    <col min="5633" max="5636" width="11.125" style="2" customWidth="1"/>
    <col min="5637" max="5637" width="29.125" style="2" customWidth="1"/>
    <col min="5638" max="5638" width="5.75" style="2" customWidth="1"/>
    <col min="5639" max="5639" width="11.125" style="2" customWidth="1"/>
    <col min="5640" max="5640" width="6.75" style="2" customWidth="1"/>
    <col min="5641" max="5641" width="13.75" style="2" customWidth="1"/>
    <col min="5642" max="5642" width="11.125" style="2" customWidth="1"/>
    <col min="5643" max="5643" width="4.625" style="2" customWidth="1"/>
    <col min="5644" max="5644" width="17.375" style="2" customWidth="1"/>
    <col min="5645" max="5888" width="9" style="2"/>
    <col min="5889" max="5892" width="11.125" style="2" customWidth="1"/>
    <col min="5893" max="5893" width="29.125" style="2" customWidth="1"/>
    <col min="5894" max="5894" width="5.75" style="2" customWidth="1"/>
    <col min="5895" max="5895" width="11.125" style="2" customWidth="1"/>
    <col min="5896" max="5896" width="6.75" style="2" customWidth="1"/>
    <col min="5897" max="5897" width="13.75" style="2" customWidth="1"/>
    <col min="5898" max="5898" width="11.125" style="2" customWidth="1"/>
    <col min="5899" max="5899" width="4.625" style="2" customWidth="1"/>
    <col min="5900" max="5900" width="17.375" style="2" customWidth="1"/>
    <col min="5901" max="6144" width="9" style="2"/>
    <col min="6145" max="6148" width="11.125" style="2" customWidth="1"/>
    <col min="6149" max="6149" width="29.125" style="2" customWidth="1"/>
    <col min="6150" max="6150" width="5.75" style="2" customWidth="1"/>
    <col min="6151" max="6151" width="11.125" style="2" customWidth="1"/>
    <col min="6152" max="6152" width="6.75" style="2" customWidth="1"/>
    <col min="6153" max="6153" width="13.75" style="2" customWidth="1"/>
    <col min="6154" max="6154" width="11.125" style="2" customWidth="1"/>
    <col min="6155" max="6155" width="4.625" style="2" customWidth="1"/>
    <col min="6156" max="6156" width="17.375" style="2" customWidth="1"/>
    <col min="6157" max="6400" width="9" style="2"/>
    <col min="6401" max="6404" width="11.125" style="2" customWidth="1"/>
    <col min="6405" max="6405" width="29.125" style="2" customWidth="1"/>
    <col min="6406" max="6406" width="5.75" style="2" customWidth="1"/>
    <col min="6407" max="6407" width="11.125" style="2" customWidth="1"/>
    <col min="6408" max="6408" width="6.75" style="2" customWidth="1"/>
    <col min="6409" max="6409" width="13.75" style="2" customWidth="1"/>
    <col min="6410" max="6410" width="11.125" style="2" customWidth="1"/>
    <col min="6411" max="6411" width="4.625" style="2" customWidth="1"/>
    <col min="6412" max="6412" width="17.375" style="2" customWidth="1"/>
    <col min="6413" max="6656" width="9" style="2"/>
    <col min="6657" max="6660" width="11.125" style="2" customWidth="1"/>
    <col min="6661" max="6661" width="29.125" style="2" customWidth="1"/>
    <col min="6662" max="6662" width="5.75" style="2" customWidth="1"/>
    <col min="6663" max="6663" width="11.125" style="2" customWidth="1"/>
    <col min="6664" max="6664" width="6.75" style="2" customWidth="1"/>
    <col min="6665" max="6665" width="13.75" style="2" customWidth="1"/>
    <col min="6666" max="6666" width="11.125" style="2" customWidth="1"/>
    <col min="6667" max="6667" width="4.625" style="2" customWidth="1"/>
    <col min="6668" max="6668" width="17.375" style="2" customWidth="1"/>
    <col min="6669" max="6912" width="9" style="2"/>
    <col min="6913" max="6916" width="11.125" style="2" customWidth="1"/>
    <col min="6917" max="6917" width="29.125" style="2" customWidth="1"/>
    <col min="6918" max="6918" width="5.75" style="2" customWidth="1"/>
    <col min="6919" max="6919" width="11.125" style="2" customWidth="1"/>
    <col min="6920" max="6920" width="6.75" style="2" customWidth="1"/>
    <col min="6921" max="6921" width="13.75" style="2" customWidth="1"/>
    <col min="6922" max="6922" width="11.125" style="2" customWidth="1"/>
    <col min="6923" max="6923" width="4.625" style="2" customWidth="1"/>
    <col min="6924" max="6924" width="17.375" style="2" customWidth="1"/>
    <col min="6925" max="7168" width="9" style="2"/>
    <col min="7169" max="7172" width="11.125" style="2" customWidth="1"/>
    <col min="7173" max="7173" width="29.125" style="2" customWidth="1"/>
    <col min="7174" max="7174" width="5.75" style="2" customWidth="1"/>
    <col min="7175" max="7175" width="11.125" style="2" customWidth="1"/>
    <col min="7176" max="7176" width="6.75" style="2" customWidth="1"/>
    <col min="7177" max="7177" width="13.75" style="2" customWidth="1"/>
    <col min="7178" max="7178" width="11.125" style="2" customWidth="1"/>
    <col min="7179" max="7179" width="4.625" style="2" customWidth="1"/>
    <col min="7180" max="7180" width="17.375" style="2" customWidth="1"/>
    <col min="7181" max="7424" width="9" style="2"/>
    <col min="7425" max="7428" width="11.125" style="2" customWidth="1"/>
    <col min="7429" max="7429" width="29.125" style="2" customWidth="1"/>
    <col min="7430" max="7430" width="5.75" style="2" customWidth="1"/>
    <col min="7431" max="7431" width="11.125" style="2" customWidth="1"/>
    <col min="7432" max="7432" width="6.75" style="2" customWidth="1"/>
    <col min="7433" max="7433" width="13.75" style="2" customWidth="1"/>
    <col min="7434" max="7434" width="11.125" style="2" customWidth="1"/>
    <col min="7435" max="7435" width="4.625" style="2" customWidth="1"/>
    <col min="7436" max="7436" width="17.375" style="2" customWidth="1"/>
    <col min="7437" max="7680" width="9" style="2"/>
    <col min="7681" max="7684" width="11.125" style="2" customWidth="1"/>
    <col min="7685" max="7685" width="29.125" style="2" customWidth="1"/>
    <col min="7686" max="7686" width="5.75" style="2" customWidth="1"/>
    <col min="7687" max="7687" width="11.125" style="2" customWidth="1"/>
    <col min="7688" max="7688" width="6.75" style="2" customWidth="1"/>
    <col min="7689" max="7689" width="13.75" style="2" customWidth="1"/>
    <col min="7690" max="7690" width="11.125" style="2" customWidth="1"/>
    <col min="7691" max="7691" width="4.625" style="2" customWidth="1"/>
    <col min="7692" max="7692" width="17.375" style="2" customWidth="1"/>
    <col min="7693" max="7936" width="9" style="2"/>
    <col min="7937" max="7940" width="11.125" style="2" customWidth="1"/>
    <col min="7941" max="7941" width="29.125" style="2" customWidth="1"/>
    <col min="7942" max="7942" width="5.75" style="2" customWidth="1"/>
    <col min="7943" max="7943" width="11.125" style="2" customWidth="1"/>
    <col min="7944" max="7944" width="6.75" style="2" customWidth="1"/>
    <col min="7945" max="7945" width="13.75" style="2" customWidth="1"/>
    <col min="7946" max="7946" width="11.125" style="2" customWidth="1"/>
    <col min="7947" max="7947" width="4.625" style="2" customWidth="1"/>
    <col min="7948" max="7948" width="17.375" style="2" customWidth="1"/>
    <col min="7949" max="8192" width="9" style="2"/>
    <col min="8193" max="8196" width="11.125" style="2" customWidth="1"/>
    <col min="8197" max="8197" width="29.125" style="2" customWidth="1"/>
    <col min="8198" max="8198" width="5.75" style="2" customWidth="1"/>
    <col min="8199" max="8199" width="11.125" style="2" customWidth="1"/>
    <col min="8200" max="8200" width="6.75" style="2" customWidth="1"/>
    <col min="8201" max="8201" width="13.75" style="2" customWidth="1"/>
    <col min="8202" max="8202" width="11.125" style="2" customWidth="1"/>
    <col min="8203" max="8203" width="4.625" style="2" customWidth="1"/>
    <col min="8204" max="8204" width="17.375" style="2" customWidth="1"/>
    <col min="8205" max="8448" width="9" style="2"/>
    <col min="8449" max="8452" width="11.125" style="2" customWidth="1"/>
    <col min="8453" max="8453" width="29.125" style="2" customWidth="1"/>
    <col min="8454" max="8454" width="5.75" style="2" customWidth="1"/>
    <col min="8455" max="8455" width="11.125" style="2" customWidth="1"/>
    <col min="8456" max="8456" width="6.75" style="2" customWidth="1"/>
    <col min="8457" max="8457" width="13.75" style="2" customWidth="1"/>
    <col min="8458" max="8458" width="11.125" style="2" customWidth="1"/>
    <col min="8459" max="8459" width="4.625" style="2" customWidth="1"/>
    <col min="8460" max="8460" width="17.375" style="2" customWidth="1"/>
    <col min="8461" max="8704" width="9" style="2"/>
    <col min="8705" max="8708" width="11.125" style="2" customWidth="1"/>
    <col min="8709" max="8709" width="29.125" style="2" customWidth="1"/>
    <col min="8710" max="8710" width="5.75" style="2" customWidth="1"/>
    <col min="8711" max="8711" width="11.125" style="2" customWidth="1"/>
    <col min="8712" max="8712" width="6.75" style="2" customWidth="1"/>
    <col min="8713" max="8713" width="13.75" style="2" customWidth="1"/>
    <col min="8714" max="8714" width="11.125" style="2" customWidth="1"/>
    <col min="8715" max="8715" width="4.625" style="2" customWidth="1"/>
    <col min="8716" max="8716" width="17.375" style="2" customWidth="1"/>
    <col min="8717" max="8960" width="9" style="2"/>
    <col min="8961" max="8964" width="11.125" style="2" customWidth="1"/>
    <col min="8965" max="8965" width="29.125" style="2" customWidth="1"/>
    <col min="8966" max="8966" width="5.75" style="2" customWidth="1"/>
    <col min="8967" max="8967" width="11.125" style="2" customWidth="1"/>
    <col min="8968" max="8968" width="6.75" style="2" customWidth="1"/>
    <col min="8969" max="8969" width="13.75" style="2" customWidth="1"/>
    <col min="8970" max="8970" width="11.125" style="2" customWidth="1"/>
    <col min="8971" max="8971" width="4.625" style="2" customWidth="1"/>
    <col min="8972" max="8972" width="17.375" style="2" customWidth="1"/>
    <col min="8973" max="9216" width="9" style="2"/>
    <col min="9217" max="9220" width="11.125" style="2" customWidth="1"/>
    <col min="9221" max="9221" width="29.125" style="2" customWidth="1"/>
    <col min="9222" max="9222" width="5.75" style="2" customWidth="1"/>
    <col min="9223" max="9223" width="11.125" style="2" customWidth="1"/>
    <col min="9224" max="9224" width="6.75" style="2" customWidth="1"/>
    <col min="9225" max="9225" width="13.75" style="2" customWidth="1"/>
    <col min="9226" max="9226" width="11.125" style="2" customWidth="1"/>
    <col min="9227" max="9227" width="4.625" style="2" customWidth="1"/>
    <col min="9228" max="9228" width="17.375" style="2" customWidth="1"/>
    <col min="9229" max="9472" width="9" style="2"/>
    <col min="9473" max="9476" width="11.125" style="2" customWidth="1"/>
    <col min="9477" max="9477" width="29.125" style="2" customWidth="1"/>
    <col min="9478" max="9478" width="5.75" style="2" customWidth="1"/>
    <col min="9479" max="9479" width="11.125" style="2" customWidth="1"/>
    <col min="9480" max="9480" width="6.75" style="2" customWidth="1"/>
    <col min="9481" max="9481" width="13.75" style="2" customWidth="1"/>
    <col min="9482" max="9482" width="11.125" style="2" customWidth="1"/>
    <col min="9483" max="9483" width="4.625" style="2" customWidth="1"/>
    <col min="9484" max="9484" width="17.375" style="2" customWidth="1"/>
    <col min="9485" max="9728" width="9" style="2"/>
    <col min="9729" max="9732" width="11.125" style="2" customWidth="1"/>
    <col min="9733" max="9733" width="29.125" style="2" customWidth="1"/>
    <col min="9734" max="9734" width="5.75" style="2" customWidth="1"/>
    <col min="9735" max="9735" width="11.125" style="2" customWidth="1"/>
    <col min="9736" max="9736" width="6.75" style="2" customWidth="1"/>
    <col min="9737" max="9737" width="13.75" style="2" customWidth="1"/>
    <col min="9738" max="9738" width="11.125" style="2" customWidth="1"/>
    <col min="9739" max="9739" width="4.625" style="2" customWidth="1"/>
    <col min="9740" max="9740" width="17.375" style="2" customWidth="1"/>
    <col min="9741" max="9984" width="9" style="2"/>
    <col min="9985" max="9988" width="11.125" style="2" customWidth="1"/>
    <col min="9989" max="9989" width="29.125" style="2" customWidth="1"/>
    <col min="9990" max="9990" width="5.75" style="2" customWidth="1"/>
    <col min="9991" max="9991" width="11.125" style="2" customWidth="1"/>
    <col min="9992" max="9992" width="6.75" style="2" customWidth="1"/>
    <col min="9993" max="9993" width="13.75" style="2" customWidth="1"/>
    <col min="9994" max="9994" width="11.125" style="2" customWidth="1"/>
    <col min="9995" max="9995" width="4.625" style="2" customWidth="1"/>
    <col min="9996" max="9996" width="17.375" style="2" customWidth="1"/>
    <col min="9997" max="10240" width="9" style="2"/>
    <col min="10241" max="10244" width="11.125" style="2" customWidth="1"/>
    <col min="10245" max="10245" width="29.125" style="2" customWidth="1"/>
    <col min="10246" max="10246" width="5.75" style="2" customWidth="1"/>
    <col min="10247" max="10247" width="11.125" style="2" customWidth="1"/>
    <col min="10248" max="10248" width="6.75" style="2" customWidth="1"/>
    <col min="10249" max="10249" width="13.75" style="2" customWidth="1"/>
    <col min="10250" max="10250" width="11.125" style="2" customWidth="1"/>
    <col min="10251" max="10251" width="4.625" style="2" customWidth="1"/>
    <col min="10252" max="10252" width="17.375" style="2" customWidth="1"/>
    <col min="10253" max="10496" width="9" style="2"/>
    <col min="10497" max="10500" width="11.125" style="2" customWidth="1"/>
    <col min="10501" max="10501" width="29.125" style="2" customWidth="1"/>
    <col min="10502" max="10502" width="5.75" style="2" customWidth="1"/>
    <col min="10503" max="10503" width="11.125" style="2" customWidth="1"/>
    <col min="10504" max="10504" width="6.75" style="2" customWidth="1"/>
    <col min="10505" max="10505" width="13.75" style="2" customWidth="1"/>
    <col min="10506" max="10506" width="11.125" style="2" customWidth="1"/>
    <col min="10507" max="10507" width="4.625" style="2" customWidth="1"/>
    <col min="10508" max="10508" width="17.375" style="2" customWidth="1"/>
    <col min="10509" max="10752" width="9" style="2"/>
    <col min="10753" max="10756" width="11.125" style="2" customWidth="1"/>
    <col min="10757" max="10757" width="29.125" style="2" customWidth="1"/>
    <col min="10758" max="10758" width="5.75" style="2" customWidth="1"/>
    <col min="10759" max="10759" width="11.125" style="2" customWidth="1"/>
    <col min="10760" max="10760" width="6.75" style="2" customWidth="1"/>
    <col min="10761" max="10761" width="13.75" style="2" customWidth="1"/>
    <col min="10762" max="10762" width="11.125" style="2" customWidth="1"/>
    <col min="10763" max="10763" width="4.625" style="2" customWidth="1"/>
    <col min="10764" max="10764" width="17.375" style="2" customWidth="1"/>
    <col min="10765" max="11008" width="9" style="2"/>
    <col min="11009" max="11012" width="11.125" style="2" customWidth="1"/>
    <col min="11013" max="11013" width="29.125" style="2" customWidth="1"/>
    <col min="11014" max="11014" width="5.75" style="2" customWidth="1"/>
    <col min="11015" max="11015" width="11.125" style="2" customWidth="1"/>
    <col min="11016" max="11016" width="6.75" style="2" customWidth="1"/>
    <col min="11017" max="11017" width="13.75" style="2" customWidth="1"/>
    <col min="11018" max="11018" width="11.125" style="2" customWidth="1"/>
    <col min="11019" max="11019" width="4.625" style="2" customWidth="1"/>
    <col min="11020" max="11020" width="17.375" style="2" customWidth="1"/>
    <col min="11021" max="11264" width="9" style="2"/>
    <col min="11265" max="11268" width="11.125" style="2" customWidth="1"/>
    <col min="11269" max="11269" width="29.125" style="2" customWidth="1"/>
    <col min="11270" max="11270" width="5.75" style="2" customWidth="1"/>
    <col min="11271" max="11271" width="11.125" style="2" customWidth="1"/>
    <col min="11272" max="11272" width="6.75" style="2" customWidth="1"/>
    <col min="11273" max="11273" width="13.75" style="2" customWidth="1"/>
    <col min="11274" max="11274" width="11.125" style="2" customWidth="1"/>
    <col min="11275" max="11275" width="4.625" style="2" customWidth="1"/>
    <col min="11276" max="11276" width="17.375" style="2" customWidth="1"/>
    <col min="11277" max="11520" width="9" style="2"/>
    <col min="11521" max="11524" width="11.125" style="2" customWidth="1"/>
    <col min="11525" max="11525" width="29.125" style="2" customWidth="1"/>
    <col min="11526" max="11526" width="5.75" style="2" customWidth="1"/>
    <col min="11527" max="11527" width="11.125" style="2" customWidth="1"/>
    <col min="11528" max="11528" width="6.75" style="2" customWidth="1"/>
    <col min="11529" max="11529" width="13.75" style="2" customWidth="1"/>
    <col min="11530" max="11530" width="11.125" style="2" customWidth="1"/>
    <col min="11531" max="11531" width="4.625" style="2" customWidth="1"/>
    <col min="11532" max="11532" width="17.375" style="2" customWidth="1"/>
    <col min="11533" max="11776" width="9" style="2"/>
    <col min="11777" max="11780" width="11.125" style="2" customWidth="1"/>
    <col min="11781" max="11781" width="29.125" style="2" customWidth="1"/>
    <col min="11782" max="11782" width="5.75" style="2" customWidth="1"/>
    <col min="11783" max="11783" width="11.125" style="2" customWidth="1"/>
    <col min="11784" max="11784" width="6.75" style="2" customWidth="1"/>
    <col min="11785" max="11785" width="13.75" style="2" customWidth="1"/>
    <col min="11786" max="11786" width="11.125" style="2" customWidth="1"/>
    <col min="11787" max="11787" width="4.625" style="2" customWidth="1"/>
    <col min="11788" max="11788" width="17.375" style="2" customWidth="1"/>
    <col min="11789" max="12032" width="9" style="2"/>
    <col min="12033" max="12036" width="11.125" style="2" customWidth="1"/>
    <col min="12037" max="12037" width="29.125" style="2" customWidth="1"/>
    <col min="12038" max="12038" width="5.75" style="2" customWidth="1"/>
    <col min="12039" max="12039" width="11.125" style="2" customWidth="1"/>
    <col min="12040" max="12040" width="6.75" style="2" customWidth="1"/>
    <col min="12041" max="12041" width="13.75" style="2" customWidth="1"/>
    <col min="12042" max="12042" width="11.125" style="2" customWidth="1"/>
    <col min="12043" max="12043" width="4.625" style="2" customWidth="1"/>
    <col min="12044" max="12044" width="17.375" style="2" customWidth="1"/>
    <col min="12045" max="12288" width="9" style="2"/>
    <col min="12289" max="12292" width="11.125" style="2" customWidth="1"/>
    <col min="12293" max="12293" width="29.125" style="2" customWidth="1"/>
    <col min="12294" max="12294" width="5.75" style="2" customWidth="1"/>
    <col min="12295" max="12295" width="11.125" style="2" customWidth="1"/>
    <col min="12296" max="12296" width="6.75" style="2" customWidth="1"/>
    <col min="12297" max="12297" width="13.75" style="2" customWidth="1"/>
    <col min="12298" max="12298" width="11.125" style="2" customWidth="1"/>
    <col min="12299" max="12299" width="4.625" style="2" customWidth="1"/>
    <col min="12300" max="12300" width="17.375" style="2" customWidth="1"/>
    <col min="12301" max="12544" width="9" style="2"/>
    <col min="12545" max="12548" width="11.125" style="2" customWidth="1"/>
    <col min="12549" max="12549" width="29.125" style="2" customWidth="1"/>
    <col min="12550" max="12550" width="5.75" style="2" customWidth="1"/>
    <col min="12551" max="12551" width="11.125" style="2" customWidth="1"/>
    <col min="12552" max="12552" width="6.75" style="2" customWidth="1"/>
    <col min="12553" max="12553" width="13.75" style="2" customWidth="1"/>
    <col min="12554" max="12554" width="11.125" style="2" customWidth="1"/>
    <col min="12555" max="12555" width="4.625" style="2" customWidth="1"/>
    <col min="12556" max="12556" width="17.375" style="2" customWidth="1"/>
    <col min="12557" max="12800" width="9" style="2"/>
    <col min="12801" max="12804" width="11.125" style="2" customWidth="1"/>
    <col min="12805" max="12805" width="29.125" style="2" customWidth="1"/>
    <col min="12806" max="12806" width="5.75" style="2" customWidth="1"/>
    <col min="12807" max="12807" width="11.125" style="2" customWidth="1"/>
    <col min="12808" max="12808" width="6.75" style="2" customWidth="1"/>
    <col min="12809" max="12809" width="13.75" style="2" customWidth="1"/>
    <col min="12810" max="12810" width="11.125" style="2" customWidth="1"/>
    <col min="12811" max="12811" width="4.625" style="2" customWidth="1"/>
    <col min="12812" max="12812" width="17.375" style="2" customWidth="1"/>
    <col min="12813" max="13056" width="9" style="2"/>
    <col min="13057" max="13060" width="11.125" style="2" customWidth="1"/>
    <col min="13061" max="13061" width="29.125" style="2" customWidth="1"/>
    <col min="13062" max="13062" width="5.75" style="2" customWidth="1"/>
    <col min="13063" max="13063" width="11.125" style="2" customWidth="1"/>
    <col min="13064" max="13064" width="6.75" style="2" customWidth="1"/>
    <col min="13065" max="13065" width="13.75" style="2" customWidth="1"/>
    <col min="13066" max="13066" width="11.125" style="2" customWidth="1"/>
    <col min="13067" max="13067" width="4.625" style="2" customWidth="1"/>
    <col min="13068" max="13068" width="17.375" style="2" customWidth="1"/>
    <col min="13069" max="13312" width="9" style="2"/>
    <col min="13313" max="13316" width="11.125" style="2" customWidth="1"/>
    <col min="13317" max="13317" width="29.125" style="2" customWidth="1"/>
    <col min="13318" max="13318" width="5.75" style="2" customWidth="1"/>
    <col min="13319" max="13319" width="11.125" style="2" customWidth="1"/>
    <col min="13320" max="13320" width="6.75" style="2" customWidth="1"/>
    <col min="13321" max="13321" width="13.75" style="2" customWidth="1"/>
    <col min="13322" max="13322" width="11.125" style="2" customWidth="1"/>
    <col min="13323" max="13323" width="4.625" style="2" customWidth="1"/>
    <col min="13324" max="13324" width="17.375" style="2" customWidth="1"/>
    <col min="13325" max="13568" width="9" style="2"/>
    <col min="13569" max="13572" width="11.125" style="2" customWidth="1"/>
    <col min="13573" max="13573" width="29.125" style="2" customWidth="1"/>
    <col min="13574" max="13574" width="5.75" style="2" customWidth="1"/>
    <col min="13575" max="13575" width="11.125" style="2" customWidth="1"/>
    <col min="13576" max="13576" width="6.75" style="2" customWidth="1"/>
    <col min="13577" max="13577" width="13.75" style="2" customWidth="1"/>
    <col min="13578" max="13578" width="11.125" style="2" customWidth="1"/>
    <col min="13579" max="13579" width="4.625" style="2" customWidth="1"/>
    <col min="13580" max="13580" width="17.375" style="2" customWidth="1"/>
    <col min="13581" max="13824" width="9" style="2"/>
    <col min="13825" max="13828" width="11.125" style="2" customWidth="1"/>
    <col min="13829" max="13829" width="29.125" style="2" customWidth="1"/>
    <col min="13830" max="13830" width="5.75" style="2" customWidth="1"/>
    <col min="13831" max="13831" width="11.125" style="2" customWidth="1"/>
    <col min="13832" max="13832" width="6.75" style="2" customWidth="1"/>
    <col min="13833" max="13833" width="13.75" style="2" customWidth="1"/>
    <col min="13834" max="13834" width="11.125" style="2" customWidth="1"/>
    <col min="13835" max="13835" width="4.625" style="2" customWidth="1"/>
    <col min="13836" max="13836" width="17.375" style="2" customWidth="1"/>
    <col min="13837" max="14080" width="9" style="2"/>
    <col min="14081" max="14084" width="11.125" style="2" customWidth="1"/>
    <col min="14085" max="14085" width="29.125" style="2" customWidth="1"/>
    <col min="14086" max="14086" width="5.75" style="2" customWidth="1"/>
    <col min="14087" max="14087" width="11.125" style="2" customWidth="1"/>
    <col min="14088" max="14088" width="6.75" style="2" customWidth="1"/>
    <col min="14089" max="14089" width="13.75" style="2" customWidth="1"/>
    <col min="14090" max="14090" width="11.125" style="2" customWidth="1"/>
    <col min="14091" max="14091" width="4.625" style="2" customWidth="1"/>
    <col min="14092" max="14092" width="17.375" style="2" customWidth="1"/>
    <col min="14093" max="14336" width="9" style="2"/>
    <col min="14337" max="14340" width="11.125" style="2" customWidth="1"/>
    <col min="14341" max="14341" width="29.125" style="2" customWidth="1"/>
    <col min="14342" max="14342" width="5.75" style="2" customWidth="1"/>
    <col min="14343" max="14343" width="11.125" style="2" customWidth="1"/>
    <col min="14344" max="14344" width="6.75" style="2" customWidth="1"/>
    <col min="14345" max="14345" width="13.75" style="2" customWidth="1"/>
    <col min="14346" max="14346" width="11.125" style="2" customWidth="1"/>
    <col min="14347" max="14347" width="4.625" style="2" customWidth="1"/>
    <col min="14348" max="14348" width="17.375" style="2" customWidth="1"/>
    <col min="14349" max="14592" width="9" style="2"/>
    <col min="14593" max="14596" width="11.125" style="2" customWidth="1"/>
    <col min="14597" max="14597" width="29.125" style="2" customWidth="1"/>
    <col min="14598" max="14598" width="5.75" style="2" customWidth="1"/>
    <col min="14599" max="14599" width="11.125" style="2" customWidth="1"/>
    <col min="14600" max="14600" width="6.75" style="2" customWidth="1"/>
    <col min="14601" max="14601" width="13.75" style="2" customWidth="1"/>
    <col min="14602" max="14602" width="11.125" style="2" customWidth="1"/>
    <col min="14603" max="14603" width="4.625" style="2" customWidth="1"/>
    <col min="14604" max="14604" width="17.375" style="2" customWidth="1"/>
    <col min="14605" max="14848" width="9" style="2"/>
    <col min="14849" max="14852" width="11.125" style="2" customWidth="1"/>
    <col min="14853" max="14853" width="29.125" style="2" customWidth="1"/>
    <col min="14854" max="14854" width="5.75" style="2" customWidth="1"/>
    <col min="14855" max="14855" width="11.125" style="2" customWidth="1"/>
    <col min="14856" max="14856" width="6.75" style="2" customWidth="1"/>
    <col min="14857" max="14857" width="13.75" style="2" customWidth="1"/>
    <col min="14858" max="14858" width="11.125" style="2" customWidth="1"/>
    <col min="14859" max="14859" width="4.625" style="2" customWidth="1"/>
    <col min="14860" max="14860" width="17.375" style="2" customWidth="1"/>
    <col min="14861" max="15104" width="9" style="2"/>
    <col min="15105" max="15108" width="11.125" style="2" customWidth="1"/>
    <col min="15109" max="15109" width="29.125" style="2" customWidth="1"/>
    <col min="15110" max="15110" width="5.75" style="2" customWidth="1"/>
    <col min="15111" max="15111" width="11.125" style="2" customWidth="1"/>
    <col min="15112" max="15112" width="6.75" style="2" customWidth="1"/>
    <col min="15113" max="15113" width="13.75" style="2" customWidth="1"/>
    <col min="15114" max="15114" width="11.125" style="2" customWidth="1"/>
    <col min="15115" max="15115" width="4.625" style="2" customWidth="1"/>
    <col min="15116" max="15116" width="17.375" style="2" customWidth="1"/>
    <col min="15117" max="15360" width="9" style="2"/>
    <col min="15361" max="15364" width="11.125" style="2" customWidth="1"/>
    <col min="15365" max="15365" width="29.125" style="2" customWidth="1"/>
    <col min="15366" max="15366" width="5.75" style="2" customWidth="1"/>
    <col min="15367" max="15367" width="11.125" style="2" customWidth="1"/>
    <col min="15368" max="15368" width="6.75" style="2" customWidth="1"/>
    <col min="15369" max="15369" width="13.75" style="2" customWidth="1"/>
    <col min="15370" max="15370" width="11.125" style="2" customWidth="1"/>
    <col min="15371" max="15371" width="4.625" style="2" customWidth="1"/>
    <col min="15372" max="15372" width="17.375" style="2" customWidth="1"/>
    <col min="15373" max="15616" width="9" style="2"/>
    <col min="15617" max="15620" width="11.125" style="2" customWidth="1"/>
    <col min="15621" max="15621" width="29.125" style="2" customWidth="1"/>
    <col min="15622" max="15622" width="5.75" style="2" customWidth="1"/>
    <col min="15623" max="15623" width="11.125" style="2" customWidth="1"/>
    <col min="15624" max="15624" width="6.75" style="2" customWidth="1"/>
    <col min="15625" max="15625" width="13.75" style="2" customWidth="1"/>
    <col min="15626" max="15626" width="11.125" style="2" customWidth="1"/>
    <col min="15627" max="15627" width="4.625" style="2" customWidth="1"/>
    <col min="15628" max="15628" width="17.375" style="2" customWidth="1"/>
    <col min="15629" max="15872" width="9" style="2"/>
    <col min="15873" max="15876" width="11.125" style="2" customWidth="1"/>
    <col min="15877" max="15877" width="29.125" style="2" customWidth="1"/>
    <col min="15878" max="15878" width="5.75" style="2" customWidth="1"/>
    <col min="15879" max="15879" width="11.125" style="2" customWidth="1"/>
    <col min="15880" max="15880" width="6.75" style="2" customWidth="1"/>
    <col min="15881" max="15881" width="13.75" style="2" customWidth="1"/>
    <col min="15882" max="15882" width="11.125" style="2" customWidth="1"/>
    <col min="15883" max="15883" width="4.625" style="2" customWidth="1"/>
    <col min="15884" max="15884" width="17.375" style="2" customWidth="1"/>
    <col min="15885" max="16128" width="9" style="2"/>
    <col min="16129" max="16132" width="11.125" style="2" customWidth="1"/>
    <col min="16133" max="16133" width="29.125" style="2" customWidth="1"/>
    <col min="16134" max="16134" width="5.75" style="2" customWidth="1"/>
    <col min="16135" max="16135" width="11.125" style="2" customWidth="1"/>
    <col min="16136" max="16136" width="6.75" style="2" customWidth="1"/>
    <col min="16137" max="16137" width="13.75" style="2" customWidth="1"/>
    <col min="16138" max="16138" width="11.125" style="2" customWidth="1"/>
    <col min="16139" max="16139" width="4.625" style="2" customWidth="1"/>
    <col min="16140" max="16140" width="17.375" style="2" customWidth="1"/>
    <col min="16141" max="16384" width="9" style="2"/>
  </cols>
  <sheetData>
    <row r="1" spans="1:12" ht="23.25" x14ac:dyDescent="0.5">
      <c r="A1" s="1" t="s">
        <v>0</v>
      </c>
      <c r="B1" s="1"/>
      <c r="C1" s="1"/>
      <c r="D1" s="1"/>
      <c r="E1" s="1"/>
      <c r="F1" s="1"/>
      <c r="G1" s="1"/>
    </row>
    <row r="2" spans="1:12" ht="23.25" x14ac:dyDescent="0.5">
      <c r="A2" s="1" t="s">
        <v>1</v>
      </c>
      <c r="B2" s="1"/>
      <c r="C2" s="1"/>
      <c r="D2" s="1"/>
      <c r="E2" s="1"/>
      <c r="F2" s="1"/>
      <c r="G2" s="1"/>
    </row>
    <row r="3" spans="1:12" ht="23.25" x14ac:dyDescent="0.5">
      <c r="A3" s="4" t="s">
        <v>2</v>
      </c>
      <c r="B3" s="4"/>
      <c r="C3" s="4"/>
      <c r="D3" s="4"/>
      <c r="E3" s="4"/>
      <c r="F3" s="4"/>
      <c r="G3" s="4"/>
    </row>
    <row r="4" spans="1:12" ht="23.25" x14ac:dyDescent="0.5">
      <c r="A4" s="5" t="s">
        <v>3</v>
      </c>
      <c r="B4" s="5"/>
      <c r="C4" s="5"/>
      <c r="D4" s="5"/>
      <c r="E4" s="5"/>
      <c r="F4" s="5"/>
      <c r="G4" s="5"/>
    </row>
    <row r="5" spans="1:12" ht="23.25" x14ac:dyDescent="0.5">
      <c r="A5" s="5" t="s">
        <v>4</v>
      </c>
      <c r="B5" s="5"/>
      <c r="C5" s="5"/>
      <c r="D5" s="5"/>
      <c r="E5" s="5"/>
      <c r="F5" s="5"/>
      <c r="G5" s="5"/>
    </row>
    <row r="6" spans="1:12" s="6" customFormat="1" x14ac:dyDescent="0.45">
      <c r="F6" s="7"/>
      <c r="I6" s="3"/>
    </row>
    <row r="7" spans="1:12" ht="23.25" customHeight="1" x14ac:dyDescent="0.45">
      <c r="A7" s="8" t="s">
        <v>5</v>
      </c>
      <c r="B7" s="9"/>
      <c r="C7" s="9"/>
      <c r="D7" s="10"/>
      <c r="E7" s="11" t="s">
        <v>6</v>
      </c>
      <c r="F7" s="12" t="s">
        <v>7</v>
      </c>
      <c r="G7" s="13" t="s">
        <v>8</v>
      </c>
    </row>
    <row r="8" spans="1:12" ht="64.5" customHeight="1" x14ac:dyDescent="0.45">
      <c r="A8" s="14" t="s">
        <v>9</v>
      </c>
      <c r="B8" s="14" t="s">
        <v>10</v>
      </c>
      <c r="C8" s="14" t="s">
        <v>11</v>
      </c>
      <c r="D8" s="15" t="s">
        <v>12</v>
      </c>
      <c r="E8" s="16"/>
      <c r="F8" s="17"/>
      <c r="G8" s="15" t="s">
        <v>12</v>
      </c>
    </row>
    <row r="9" spans="1:12" x14ac:dyDescent="0.45">
      <c r="A9" s="18"/>
      <c r="B9" s="19"/>
      <c r="C9" s="19"/>
      <c r="D9" s="20">
        <v>50011374.320000008</v>
      </c>
      <c r="E9" s="21" t="s">
        <v>13</v>
      </c>
      <c r="F9" s="22"/>
      <c r="G9" s="20">
        <v>51601961.770000003</v>
      </c>
    </row>
    <row r="10" spans="1:12" x14ac:dyDescent="0.45">
      <c r="A10" s="23"/>
      <c r="B10" s="23"/>
      <c r="C10" s="23"/>
      <c r="D10" s="24"/>
      <c r="E10" s="25" t="s">
        <v>14</v>
      </c>
      <c r="F10" s="26"/>
      <c r="G10" s="24"/>
    </row>
    <row r="11" spans="1:12" x14ac:dyDescent="0.45">
      <c r="A11" s="19">
        <v>693000</v>
      </c>
      <c r="B11" s="23" t="s">
        <v>15</v>
      </c>
      <c r="C11" s="19">
        <f>SUM(A11:B11)</f>
        <v>693000</v>
      </c>
      <c r="D11" s="27">
        <f>G11+I11</f>
        <v>690182.64</v>
      </c>
      <c r="E11" s="3" t="s">
        <v>16</v>
      </c>
      <c r="F11" s="28" t="s">
        <v>17</v>
      </c>
      <c r="G11" s="27">
        <v>1955</v>
      </c>
      <c r="I11" s="27">
        <v>688227.64</v>
      </c>
    </row>
    <row r="12" spans="1:12" x14ac:dyDescent="0.45">
      <c r="A12" s="19">
        <v>100300</v>
      </c>
      <c r="B12" s="23" t="s">
        <v>15</v>
      </c>
      <c r="C12" s="19">
        <f t="shared" ref="C12:C17" si="0">SUM(A12:B12)</f>
        <v>100300</v>
      </c>
      <c r="D12" s="27">
        <f t="shared" ref="D12:D17" si="1">G12+I12</f>
        <v>54705.600000000006</v>
      </c>
      <c r="E12" s="3" t="s">
        <v>18</v>
      </c>
      <c r="F12" s="28" t="s">
        <v>19</v>
      </c>
      <c r="G12" s="24">
        <v>1240.4000000000001</v>
      </c>
      <c r="I12" s="27">
        <v>53465.200000000004</v>
      </c>
    </row>
    <row r="13" spans="1:12" x14ac:dyDescent="0.45">
      <c r="A13" s="19">
        <v>1316100</v>
      </c>
      <c r="B13" s="23" t="s">
        <v>15</v>
      </c>
      <c r="C13" s="19">
        <f t="shared" si="0"/>
        <v>1316100</v>
      </c>
      <c r="D13" s="27">
        <f t="shared" si="1"/>
        <v>1236919.4099999999</v>
      </c>
      <c r="E13" s="3" t="s">
        <v>20</v>
      </c>
      <c r="F13" s="28" t="s">
        <v>21</v>
      </c>
      <c r="G13" s="27">
        <v>194190.2</v>
      </c>
      <c r="I13" s="27">
        <v>1042729.21</v>
      </c>
    </row>
    <row r="14" spans="1:12" x14ac:dyDescent="0.45">
      <c r="A14" s="19">
        <v>67490</v>
      </c>
      <c r="B14" s="23" t="s">
        <v>15</v>
      </c>
      <c r="C14" s="19">
        <f t="shared" si="0"/>
        <v>67490</v>
      </c>
      <c r="D14" s="27">
        <f t="shared" si="1"/>
        <v>73225</v>
      </c>
      <c r="E14" s="3" t="s">
        <v>22</v>
      </c>
      <c r="F14" s="28" t="s">
        <v>23</v>
      </c>
      <c r="G14" s="27">
        <v>2040</v>
      </c>
      <c r="I14" s="27">
        <v>71185</v>
      </c>
    </row>
    <row r="15" spans="1:12" x14ac:dyDescent="0.45">
      <c r="A15" s="23">
        <v>14723110</v>
      </c>
      <c r="B15" s="23" t="s">
        <v>15</v>
      </c>
      <c r="C15" s="19">
        <f t="shared" si="0"/>
        <v>14723110</v>
      </c>
      <c r="D15" s="27">
        <f t="shared" si="1"/>
        <v>10289862.309999999</v>
      </c>
      <c r="E15" s="3" t="s">
        <v>24</v>
      </c>
      <c r="F15" s="28" t="s">
        <v>25</v>
      </c>
      <c r="G15" s="27">
        <v>1611012.53</v>
      </c>
      <c r="I15" s="27">
        <v>8678849.7799999993</v>
      </c>
      <c r="J15" s="29"/>
      <c r="K15" s="30"/>
      <c r="L15" s="30"/>
    </row>
    <row r="16" spans="1:12" x14ac:dyDescent="0.45">
      <c r="A16" s="23">
        <v>8400000</v>
      </c>
      <c r="B16" s="23" t="s">
        <v>15</v>
      </c>
      <c r="C16" s="19">
        <f t="shared" si="0"/>
        <v>8400000</v>
      </c>
      <c r="D16" s="27">
        <f t="shared" si="1"/>
        <v>7846071</v>
      </c>
      <c r="E16" s="3" t="s">
        <v>26</v>
      </c>
      <c r="F16" s="28" t="s">
        <v>27</v>
      </c>
      <c r="G16" s="31">
        <v>1221919</v>
      </c>
      <c r="I16" s="27">
        <v>6624152</v>
      </c>
      <c r="J16" s="29"/>
      <c r="K16" s="30"/>
      <c r="L16" s="30"/>
    </row>
    <row r="17" spans="1:12" x14ac:dyDescent="0.45">
      <c r="A17" s="23"/>
      <c r="B17" s="23">
        <v>1605233.5</v>
      </c>
      <c r="C17" s="19">
        <f t="shared" si="0"/>
        <v>1605233.5</v>
      </c>
      <c r="D17" s="27">
        <f t="shared" si="1"/>
        <v>1122409.1500000001</v>
      </c>
      <c r="E17" s="3" t="s">
        <v>28</v>
      </c>
      <c r="F17" s="28" t="s">
        <v>29</v>
      </c>
      <c r="G17" s="32"/>
      <c r="I17" s="27">
        <v>1122409.1500000001</v>
      </c>
      <c r="J17" s="29"/>
      <c r="K17" s="30"/>
      <c r="L17" s="30"/>
    </row>
    <row r="18" spans="1:12" ht="21.75" thickBot="1" x14ac:dyDescent="0.5">
      <c r="A18" s="33">
        <f>SUM(A11:A16)</f>
        <v>25300000</v>
      </c>
      <c r="B18" s="33">
        <f>SUM(B11:B17)</f>
        <v>1605233.5</v>
      </c>
      <c r="C18" s="33">
        <f>SUM(C11:C17)</f>
        <v>26905233.5</v>
      </c>
      <c r="D18" s="34">
        <f>SUM(D11:D17)</f>
        <v>21313375.109999999</v>
      </c>
      <c r="E18" s="3"/>
      <c r="F18" s="35"/>
      <c r="G18" s="36">
        <f>SUM(G11:G17)</f>
        <v>3032357.13</v>
      </c>
      <c r="I18" s="3">
        <v>18281017.979999997</v>
      </c>
      <c r="J18" s="37"/>
      <c r="K18" s="38"/>
      <c r="L18" s="38"/>
    </row>
    <row r="19" spans="1:12" ht="21.75" thickTop="1" x14ac:dyDescent="0.45">
      <c r="A19" s="39"/>
      <c r="B19" s="39"/>
      <c r="C19" s="39"/>
      <c r="D19" s="32">
        <f>G19+I19</f>
        <v>2365084</v>
      </c>
      <c r="E19" s="3" t="s">
        <v>30</v>
      </c>
      <c r="F19" s="40" t="s">
        <v>31</v>
      </c>
      <c r="G19" s="41">
        <v>163176</v>
      </c>
      <c r="I19" s="3">
        <v>2201908</v>
      </c>
      <c r="J19" s="37"/>
      <c r="K19" s="38"/>
      <c r="L19" s="38"/>
    </row>
    <row r="20" spans="1:12" x14ac:dyDescent="0.45">
      <c r="A20" s="39"/>
      <c r="B20" s="39"/>
      <c r="C20" s="39"/>
      <c r="D20" s="32">
        <f>G20+I20</f>
        <v>294</v>
      </c>
      <c r="E20" s="3" t="s">
        <v>32</v>
      </c>
      <c r="F20" s="40" t="s">
        <v>33</v>
      </c>
      <c r="G20" s="32">
        <v>0</v>
      </c>
      <c r="I20" s="3">
        <v>294</v>
      </c>
      <c r="J20" s="37"/>
      <c r="K20" s="38"/>
      <c r="L20" s="38"/>
    </row>
    <row r="21" spans="1:12" x14ac:dyDescent="0.45">
      <c r="A21" s="39"/>
      <c r="B21" s="39"/>
      <c r="C21" s="39"/>
      <c r="D21" s="32">
        <f t="shared" ref="D21:D28" si="2">G21+I21</f>
        <v>400</v>
      </c>
      <c r="E21" s="3" t="s">
        <v>34</v>
      </c>
      <c r="F21" s="40" t="s">
        <v>35</v>
      </c>
      <c r="G21" s="42">
        <v>0</v>
      </c>
      <c r="I21" s="3">
        <v>400</v>
      </c>
      <c r="J21" s="37"/>
      <c r="K21" s="38"/>
      <c r="L21" s="38"/>
    </row>
    <row r="22" spans="1:12" x14ac:dyDescent="0.45">
      <c r="A22" s="39"/>
      <c r="B22" s="39"/>
      <c r="C22" s="39"/>
      <c r="D22" s="32">
        <f t="shared" si="2"/>
        <v>34000</v>
      </c>
      <c r="E22" s="3" t="s">
        <v>36</v>
      </c>
      <c r="F22" s="40" t="s">
        <v>37</v>
      </c>
      <c r="G22" s="42">
        <v>0</v>
      </c>
      <c r="I22" s="3">
        <v>34000</v>
      </c>
      <c r="J22" s="37"/>
      <c r="K22" s="38"/>
      <c r="L22" s="38"/>
    </row>
    <row r="23" spans="1:12" x14ac:dyDescent="0.45">
      <c r="A23" s="39"/>
      <c r="B23" s="39"/>
      <c r="C23" s="39"/>
      <c r="D23" s="32">
        <f t="shared" si="2"/>
        <v>211840.1</v>
      </c>
      <c r="E23" s="3" t="s">
        <v>38</v>
      </c>
      <c r="F23" s="40" t="s">
        <v>39</v>
      </c>
      <c r="G23" s="32">
        <v>56900</v>
      </c>
      <c r="I23" s="3">
        <v>154940.1</v>
      </c>
      <c r="J23" s="37"/>
      <c r="K23" s="38"/>
      <c r="L23" s="38"/>
    </row>
    <row r="24" spans="1:12" x14ac:dyDescent="0.45">
      <c r="A24" s="39"/>
      <c r="B24" s="20"/>
      <c r="C24" s="20"/>
      <c r="D24" s="32">
        <f t="shared" si="2"/>
        <v>1434684.2000000002</v>
      </c>
      <c r="E24" s="3" t="s">
        <v>40</v>
      </c>
      <c r="F24" s="28" t="s">
        <v>41</v>
      </c>
      <c r="G24" s="27">
        <v>124464.87</v>
      </c>
      <c r="I24" s="27">
        <v>1310219.3300000003</v>
      </c>
      <c r="J24" s="37" t="s">
        <v>42</v>
      </c>
      <c r="K24" s="38"/>
      <c r="L24" s="38" t="e">
        <f>#REF!-#REF!+#REF!</f>
        <v>#REF!</v>
      </c>
    </row>
    <row r="25" spans="1:12" x14ac:dyDescent="0.45">
      <c r="A25" s="39"/>
      <c r="B25" s="20"/>
      <c r="C25" s="20"/>
      <c r="D25" s="32">
        <f t="shared" si="2"/>
        <v>180763.45</v>
      </c>
      <c r="E25" s="3" t="s">
        <v>43</v>
      </c>
      <c r="F25" s="28" t="s">
        <v>44</v>
      </c>
      <c r="G25" s="27">
        <v>25823.35</v>
      </c>
      <c r="I25" s="43">
        <v>154940.1</v>
      </c>
      <c r="J25" s="44"/>
      <c r="K25" s="44"/>
      <c r="L25" s="44"/>
    </row>
    <row r="26" spans="1:12" x14ac:dyDescent="0.45">
      <c r="A26" s="39"/>
      <c r="B26" s="20"/>
      <c r="C26" s="20"/>
      <c r="D26" s="32">
        <f t="shared" si="2"/>
        <v>26361.5</v>
      </c>
      <c r="E26" s="3" t="s">
        <v>45</v>
      </c>
      <c r="F26" s="28" t="s">
        <v>46</v>
      </c>
      <c r="G26" s="27">
        <v>0</v>
      </c>
      <c r="I26" s="43">
        <v>26361.5</v>
      </c>
      <c r="J26" s="44"/>
      <c r="K26" s="44"/>
      <c r="L26" s="44"/>
    </row>
    <row r="27" spans="1:12" x14ac:dyDescent="0.45">
      <c r="A27" s="39"/>
      <c r="B27" s="20"/>
      <c r="C27" s="20"/>
      <c r="D27" s="32">
        <f t="shared" si="2"/>
        <v>4800</v>
      </c>
      <c r="E27" s="3" t="s">
        <v>47</v>
      </c>
      <c r="F27" s="28" t="s">
        <v>48</v>
      </c>
      <c r="G27" s="27">
        <v>0</v>
      </c>
      <c r="I27" s="43">
        <v>4800</v>
      </c>
      <c r="J27" s="44"/>
      <c r="K27" s="44"/>
      <c r="L27" s="44"/>
    </row>
    <row r="28" spans="1:12" x14ac:dyDescent="0.45">
      <c r="A28" s="39"/>
      <c r="B28" s="20"/>
      <c r="C28" s="20"/>
      <c r="D28" s="32">
        <f t="shared" si="2"/>
        <v>2372.3200000000002</v>
      </c>
      <c r="E28" s="3" t="s">
        <v>49</v>
      </c>
      <c r="F28" s="28" t="s">
        <v>50</v>
      </c>
      <c r="G28" s="27">
        <v>0</v>
      </c>
      <c r="I28" s="43">
        <v>2372.3200000000002</v>
      </c>
      <c r="J28" s="44"/>
      <c r="K28" s="44"/>
      <c r="L28" s="44"/>
    </row>
    <row r="29" spans="1:12" x14ac:dyDescent="0.45">
      <c r="A29" s="39"/>
      <c r="B29" s="20"/>
      <c r="C29" s="20"/>
      <c r="D29" s="32"/>
      <c r="E29" s="3"/>
      <c r="F29" s="26"/>
      <c r="G29" s="27"/>
      <c r="I29" s="43"/>
      <c r="J29" s="44"/>
      <c r="K29" s="44"/>
      <c r="L29" s="44"/>
    </row>
    <row r="30" spans="1:12" x14ac:dyDescent="0.45">
      <c r="A30" s="19"/>
      <c r="B30" s="24"/>
      <c r="C30" s="24"/>
      <c r="D30" s="45">
        <f>SUM(D19:D29)</f>
        <v>4260599.57</v>
      </c>
      <c r="E30" s="3"/>
      <c r="F30" s="35"/>
      <c r="G30" s="45">
        <f>SUM(G19:G29)</f>
        <v>370364.22</v>
      </c>
      <c r="I30" s="3">
        <v>3890235.3500000006</v>
      </c>
    </row>
    <row r="31" spans="1:12" ht="21.75" thickBot="1" x14ac:dyDescent="0.5">
      <c r="A31" s="46"/>
      <c r="B31" s="47"/>
      <c r="C31" s="47"/>
      <c r="D31" s="36">
        <f>D18+D30</f>
        <v>25573974.68</v>
      </c>
      <c r="E31" s="48" t="s">
        <v>51</v>
      </c>
      <c r="F31" s="49"/>
      <c r="G31" s="36">
        <f>G18+G30</f>
        <v>3402721.3499999996</v>
      </c>
      <c r="I31" s="3">
        <v>22171253.329999998</v>
      </c>
    </row>
    <row r="32" spans="1:12" ht="21.75" thickTop="1" x14ac:dyDescent="0.45">
      <c r="A32" s="3"/>
      <c r="B32" s="3"/>
      <c r="C32" s="3"/>
      <c r="D32" s="21"/>
      <c r="E32" s="50"/>
      <c r="F32" s="51"/>
      <c r="G32" s="21"/>
    </row>
    <row r="33" spans="1:12" x14ac:dyDescent="0.45">
      <c r="A33" s="3"/>
      <c r="B33" s="3"/>
      <c r="C33" s="3"/>
      <c r="D33" s="21"/>
      <c r="E33" s="50"/>
      <c r="F33" s="51"/>
      <c r="G33" s="21"/>
    </row>
    <row r="34" spans="1:12" x14ac:dyDescent="0.45">
      <c r="A34" s="3"/>
      <c r="B34" s="3"/>
      <c r="C34" s="3"/>
      <c r="D34" s="21"/>
      <c r="E34" s="50"/>
      <c r="F34" s="51"/>
      <c r="G34" s="21"/>
    </row>
    <row r="35" spans="1:12" x14ac:dyDescent="0.45">
      <c r="A35" s="3"/>
      <c r="B35" s="3"/>
      <c r="C35" s="3"/>
      <c r="D35" s="21"/>
      <c r="E35" s="50"/>
      <c r="F35" s="51"/>
      <c r="G35" s="21"/>
    </row>
    <row r="36" spans="1:12" x14ac:dyDescent="0.45">
      <c r="A36" s="3"/>
      <c r="B36" s="3"/>
      <c r="C36" s="3"/>
      <c r="D36" s="21"/>
      <c r="E36" s="50"/>
      <c r="F36" s="51"/>
      <c r="G36" s="21"/>
    </row>
    <row r="37" spans="1:12" x14ac:dyDescent="0.45">
      <c r="A37" s="3"/>
      <c r="B37" s="3"/>
      <c r="C37" s="3"/>
      <c r="D37" s="21"/>
      <c r="E37" s="50"/>
      <c r="F37" s="51"/>
      <c r="G37" s="21"/>
    </row>
    <row r="38" spans="1:12" x14ac:dyDescent="0.45">
      <c r="A38" s="52" t="s">
        <v>52</v>
      </c>
      <c r="B38" s="52"/>
      <c r="C38" s="52"/>
      <c r="D38" s="52"/>
      <c r="E38" s="52"/>
      <c r="F38" s="52"/>
      <c r="G38" s="52"/>
    </row>
    <row r="39" spans="1:12" ht="24" customHeight="1" x14ac:dyDescent="0.45">
      <c r="A39" s="8" t="s">
        <v>5</v>
      </c>
      <c r="B39" s="9"/>
      <c r="C39" s="9"/>
      <c r="D39" s="10"/>
      <c r="E39" s="11" t="s">
        <v>6</v>
      </c>
      <c r="F39" s="53" t="s">
        <v>7</v>
      </c>
      <c r="G39" s="13" t="s">
        <v>8</v>
      </c>
    </row>
    <row r="40" spans="1:12" ht="64.5" customHeight="1" x14ac:dyDescent="0.45">
      <c r="A40" s="14" t="s">
        <v>9</v>
      </c>
      <c r="B40" s="14" t="s">
        <v>10</v>
      </c>
      <c r="C40" s="14" t="s">
        <v>11</v>
      </c>
      <c r="D40" s="15" t="s">
        <v>12</v>
      </c>
      <c r="E40" s="16"/>
      <c r="F40" s="54"/>
      <c r="G40" s="15" t="s">
        <v>12</v>
      </c>
    </row>
    <row r="41" spans="1:12" x14ac:dyDescent="0.45">
      <c r="A41" s="19"/>
      <c r="B41" s="19"/>
      <c r="C41" s="19"/>
      <c r="D41" s="20"/>
      <c r="E41" s="55" t="s">
        <v>53</v>
      </c>
      <c r="F41" s="26"/>
      <c r="G41" s="20"/>
    </row>
    <row r="42" spans="1:12" x14ac:dyDescent="0.45">
      <c r="A42" s="19">
        <v>5088858</v>
      </c>
      <c r="B42" s="23">
        <v>258233.5</v>
      </c>
      <c r="C42" s="19">
        <f>SUM(A42:B42)</f>
        <v>5347091.5</v>
      </c>
      <c r="D42" s="27">
        <f>G42+I42</f>
        <v>4030919</v>
      </c>
      <c r="E42" s="3" t="s">
        <v>47</v>
      </c>
      <c r="F42" s="28" t="s">
        <v>48</v>
      </c>
      <c r="G42" s="27">
        <v>372233</v>
      </c>
      <c r="I42" s="27">
        <v>3658686</v>
      </c>
    </row>
    <row r="43" spans="1:12" x14ac:dyDescent="0.45">
      <c r="A43" s="19">
        <v>1620720</v>
      </c>
      <c r="B43" s="23" t="s">
        <v>15</v>
      </c>
      <c r="C43" s="19">
        <f t="shared" ref="C43:C52" si="3">SUM(A43:B43)</f>
        <v>1620720</v>
      </c>
      <c r="D43" s="27">
        <f t="shared" ref="D43:D52" si="4">G43+I43</f>
        <v>1314566</v>
      </c>
      <c r="E43" s="3" t="s">
        <v>54</v>
      </c>
      <c r="F43" s="28" t="s">
        <v>55</v>
      </c>
      <c r="G43" s="27">
        <v>127860</v>
      </c>
      <c r="I43" s="56">
        <v>1186706</v>
      </c>
    </row>
    <row r="44" spans="1:12" x14ac:dyDescent="0.45">
      <c r="A44" s="23">
        <v>6656440</v>
      </c>
      <c r="B44" s="23" t="s">
        <v>15</v>
      </c>
      <c r="C44" s="19">
        <f t="shared" si="3"/>
        <v>6656440</v>
      </c>
      <c r="D44" s="27">
        <f t="shared" si="4"/>
        <v>4807787.55</v>
      </c>
      <c r="E44" s="3" t="s">
        <v>56</v>
      </c>
      <c r="F44" s="28" t="s">
        <v>57</v>
      </c>
      <c r="G44" s="27">
        <v>479169</v>
      </c>
      <c r="I44" s="27">
        <v>4328618.55</v>
      </c>
    </row>
    <row r="45" spans="1:12" x14ac:dyDescent="0.45">
      <c r="A45" s="19">
        <v>1258000</v>
      </c>
      <c r="B45" s="23" t="s">
        <v>15</v>
      </c>
      <c r="C45" s="19">
        <f t="shared" si="3"/>
        <v>1258000</v>
      </c>
      <c r="D45" s="27">
        <f t="shared" si="4"/>
        <v>342412</v>
      </c>
      <c r="E45" s="3" t="s">
        <v>58</v>
      </c>
      <c r="F45" s="28" t="s">
        <v>59</v>
      </c>
      <c r="G45" s="56">
        <v>50800</v>
      </c>
      <c r="I45" s="56">
        <v>291612</v>
      </c>
    </row>
    <row r="46" spans="1:12" x14ac:dyDescent="0.45">
      <c r="A46" s="57">
        <v>4649864.32</v>
      </c>
      <c r="B46" s="23" t="s">
        <v>15</v>
      </c>
      <c r="C46" s="19">
        <f t="shared" si="3"/>
        <v>4649864.32</v>
      </c>
      <c r="D46" s="27">
        <f t="shared" si="4"/>
        <v>2163230.29</v>
      </c>
      <c r="E46" s="3" t="s">
        <v>60</v>
      </c>
      <c r="F46" s="28" t="s">
        <v>61</v>
      </c>
      <c r="G46" s="27">
        <v>171982</v>
      </c>
      <c r="I46" s="56">
        <v>1991248.29</v>
      </c>
      <c r="L46" s="2" t="e">
        <f>#REF!+#REF!+#REF!+#REF!+#REF!+G49+#REF!+G51</f>
        <v>#REF!</v>
      </c>
    </row>
    <row r="47" spans="1:12" x14ac:dyDescent="0.45">
      <c r="A47" s="23">
        <v>1671682</v>
      </c>
      <c r="B47" s="23" t="s">
        <v>15</v>
      </c>
      <c r="C47" s="19">
        <f t="shared" si="3"/>
        <v>1671682</v>
      </c>
      <c r="D47" s="27">
        <f t="shared" si="4"/>
        <v>630534.01</v>
      </c>
      <c r="E47" s="3" t="s">
        <v>62</v>
      </c>
      <c r="F47" s="28" t="s">
        <v>63</v>
      </c>
      <c r="G47" s="27">
        <v>26336.68</v>
      </c>
      <c r="I47" s="27">
        <v>604197.32999999996</v>
      </c>
    </row>
    <row r="48" spans="1:12" x14ac:dyDescent="0.45">
      <c r="A48" s="57">
        <v>475000</v>
      </c>
      <c r="B48" s="23" t="s">
        <v>15</v>
      </c>
      <c r="C48" s="19">
        <f t="shared" si="3"/>
        <v>475000</v>
      </c>
      <c r="D48" s="27">
        <f t="shared" si="4"/>
        <v>281485.32000000007</v>
      </c>
      <c r="E48" s="3" t="s">
        <v>64</v>
      </c>
      <c r="F48" s="28" t="s">
        <v>65</v>
      </c>
      <c r="G48" s="27">
        <v>36851.53</v>
      </c>
      <c r="H48" s="3"/>
      <c r="I48" s="56">
        <v>244633.79000000004</v>
      </c>
    </row>
    <row r="49" spans="1:12" x14ac:dyDescent="0.45">
      <c r="A49" s="23">
        <v>540500</v>
      </c>
      <c r="B49" s="23" t="s">
        <v>15</v>
      </c>
      <c r="C49" s="19">
        <f t="shared" si="3"/>
        <v>540500</v>
      </c>
      <c r="D49" s="27">
        <v>168500</v>
      </c>
      <c r="E49" s="3" t="s">
        <v>66</v>
      </c>
      <c r="F49" s="28" t="s">
        <v>67</v>
      </c>
      <c r="G49" s="27" t="s">
        <v>15</v>
      </c>
      <c r="I49" s="27">
        <v>168500</v>
      </c>
    </row>
    <row r="50" spans="1:12" x14ac:dyDescent="0.45">
      <c r="A50" s="23">
        <v>2546300</v>
      </c>
      <c r="B50" s="23">
        <v>1347000</v>
      </c>
      <c r="C50" s="19">
        <f t="shared" si="3"/>
        <v>3893300</v>
      </c>
      <c r="D50" s="27">
        <v>1159999</v>
      </c>
      <c r="E50" s="3" t="s">
        <v>68</v>
      </c>
      <c r="F50" s="28" t="s">
        <v>69</v>
      </c>
      <c r="G50" s="27" t="s">
        <v>15</v>
      </c>
      <c r="I50" s="27">
        <v>1159999</v>
      </c>
    </row>
    <row r="51" spans="1:12" x14ac:dyDescent="0.45">
      <c r="A51" s="23">
        <v>15000</v>
      </c>
      <c r="B51" s="23" t="s">
        <v>15</v>
      </c>
      <c r="C51" s="19">
        <f t="shared" si="3"/>
        <v>15000</v>
      </c>
      <c r="D51" s="27" t="s">
        <v>15</v>
      </c>
      <c r="E51" s="3" t="s">
        <v>70</v>
      </c>
      <c r="F51" s="28" t="s">
        <v>71</v>
      </c>
      <c r="G51" s="27" t="s">
        <v>15</v>
      </c>
      <c r="I51" s="27" t="s">
        <v>15</v>
      </c>
    </row>
    <row r="52" spans="1:12" x14ac:dyDescent="0.45">
      <c r="A52" s="19">
        <v>777635.68</v>
      </c>
      <c r="B52" s="23" t="s">
        <v>15</v>
      </c>
      <c r="C52" s="19">
        <f t="shared" si="3"/>
        <v>777635.68</v>
      </c>
      <c r="D52" s="27">
        <f t="shared" si="4"/>
        <v>748835.67999999993</v>
      </c>
      <c r="E52" s="58" t="s">
        <v>72</v>
      </c>
      <c r="F52" s="28" t="s">
        <v>73</v>
      </c>
      <c r="G52" s="27">
        <v>107000</v>
      </c>
      <c r="I52" s="27">
        <v>641835.67999999993</v>
      </c>
    </row>
    <row r="53" spans="1:12" ht="21.75" thickBot="1" x14ac:dyDescent="0.5">
      <c r="A53" s="36">
        <f>SUM(A42:A52)</f>
        <v>25300000</v>
      </c>
      <c r="B53" s="36">
        <f>SUM(B42:B52)</f>
        <v>1605233.5</v>
      </c>
      <c r="C53" s="36">
        <f>SUM(C42:C52)</f>
        <v>26905233.5</v>
      </c>
      <c r="D53" s="36">
        <f>SUM(D42:D52)</f>
        <v>15648268.85</v>
      </c>
      <c r="E53" s="3"/>
      <c r="F53" s="40"/>
      <c r="G53" s="36">
        <f>SUM(G42:G52)</f>
        <v>1372232.21</v>
      </c>
      <c r="I53" s="3">
        <v>14276036.640000001</v>
      </c>
      <c r="L53" s="2">
        <v>1017132.81</v>
      </c>
    </row>
    <row r="54" spans="1:12" ht="21.75" thickTop="1" x14ac:dyDescent="0.45">
      <c r="A54" s="59"/>
      <c r="B54" s="59"/>
      <c r="C54" s="59">
        <f>C53-C18</f>
        <v>0</v>
      </c>
      <c r="D54" s="27">
        <f t="shared" ref="D54:D59" si="5">G54+I54</f>
        <v>2365634</v>
      </c>
      <c r="E54" s="3" t="s">
        <v>30</v>
      </c>
      <c r="F54" s="28" t="s">
        <v>31</v>
      </c>
      <c r="G54" s="27">
        <v>151750</v>
      </c>
      <c r="I54" s="24">
        <v>2213884</v>
      </c>
      <c r="L54" s="2">
        <v>5323535.76</v>
      </c>
    </row>
    <row r="55" spans="1:12" x14ac:dyDescent="0.45">
      <c r="A55" s="20"/>
      <c r="B55" s="20"/>
      <c r="C55" s="20"/>
      <c r="D55" s="27">
        <f t="shared" si="5"/>
        <v>180763.45</v>
      </c>
      <c r="E55" s="3" t="s">
        <v>38</v>
      </c>
      <c r="F55" s="28" t="s">
        <v>39</v>
      </c>
      <c r="G55" s="27">
        <v>25823.35</v>
      </c>
      <c r="I55" s="24">
        <v>154940.1</v>
      </c>
    </row>
    <row r="56" spans="1:12" x14ac:dyDescent="0.45">
      <c r="A56" s="20"/>
      <c r="B56" s="20"/>
      <c r="C56" s="20"/>
      <c r="D56" s="27">
        <f t="shared" si="5"/>
        <v>13400</v>
      </c>
      <c r="E56" s="3" t="s">
        <v>74</v>
      </c>
      <c r="F56" s="28" t="s">
        <v>75</v>
      </c>
      <c r="G56" s="27">
        <v>0</v>
      </c>
      <c r="I56" s="24">
        <v>13400</v>
      </c>
    </row>
    <row r="57" spans="1:12" x14ac:dyDescent="0.45">
      <c r="A57" s="20"/>
      <c r="B57" s="20"/>
      <c r="C57" s="20"/>
      <c r="D57" s="27">
        <f t="shared" si="5"/>
        <v>2337590</v>
      </c>
      <c r="E57" s="3" t="s">
        <v>76</v>
      </c>
      <c r="F57" s="28" t="s">
        <v>77</v>
      </c>
      <c r="G57" s="27">
        <v>0</v>
      </c>
      <c r="I57" s="24">
        <v>2337590</v>
      </c>
    </row>
    <row r="58" spans="1:12" ht="23.25" customHeight="1" x14ac:dyDescent="0.45">
      <c r="A58" s="24"/>
      <c r="B58" s="24"/>
      <c r="C58" s="24"/>
      <c r="D58" s="27">
        <f t="shared" si="5"/>
        <v>1570000.8900000001</v>
      </c>
      <c r="E58" s="3" t="s">
        <v>78</v>
      </c>
      <c r="F58" s="28" t="s">
        <v>41</v>
      </c>
      <c r="G58" s="27">
        <v>140125.85</v>
      </c>
      <c r="I58" s="56">
        <v>1429875.04</v>
      </c>
    </row>
    <row r="59" spans="1:12" ht="23.25" customHeight="1" x14ac:dyDescent="0.45">
      <c r="A59" s="19"/>
      <c r="B59" s="19"/>
      <c r="C59" s="24"/>
      <c r="D59" s="27">
        <f t="shared" si="5"/>
        <v>211840.1</v>
      </c>
      <c r="E59" s="3" t="s">
        <v>43</v>
      </c>
      <c r="F59" s="28" t="s">
        <v>44</v>
      </c>
      <c r="G59" s="27">
        <v>56900</v>
      </c>
      <c r="I59" s="60">
        <v>154940.1</v>
      </c>
    </row>
    <row r="60" spans="1:12" x14ac:dyDescent="0.45">
      <c r="A60" s="19"/>
      <c r="B60" s="19"/>
      <c r="C60" s="24"/>
      <c r="D60" s="45">
        <f>SUM(D54:D59)</f>
        <v>6679228.4399999995</v>
      </c>
      <c r="E60" s="3"/>
      <c r="F60" s="61"/>
      <c r="G60" s="45">
        <f>SUM(G54:G59)</f>
        <v>374599.2</v>
      </c>
      <c r="I60" s="3">
        <v>6304629.2399999993</v>
      </c>
    </row>
    <row r="61" spans="1:12" ht="21.75" thickBot="1" x14ac:dyDescent="0.5">
      <c r="A61" s="19"/>
      <c r="B61" s="19"/>
      <c r="C61" s="24"/>
      <c r="D61" s="62">
        <f>D53+D60</f>
        <v>22327497.289999999</v>
      </c>
      <c r="E61" s="50" t="s">
        <v>79</v>
      </c>
      <c r="F61" s="63"/>
      <c r="G61" s="62">
        <f>G53+G60</f>
        <v>1746831.41</v>
      </c>
      <c r="I61" s="3">
        <v>20580665.879999999</v>
      </c>
    </row>
    <row r="62" spans="1:12" ht="21.75" thickTop="1" x14ac:dyDescent="0.45">
      <c r="A62" s="24"/>
      <c r="B62" s="24"/>
      <c r="C62" s="24"/>
      <c r="D62" s="24"/>
      <c r="E62" s="50" t="s">
        <v>80</v>
      </c>
      <c r="F62" s="23"/>
      <c r="G62" s="56"/>
    </row>
    <row r="63" spans="1:12" x14ac:dyDescent="0.45">
      <c r="A63" s="24"/>
      <c r="B63" s="24"/>
      <c r="C63" s="24"/>
      <c r="D63" s="64">
        <f>D31-D61</f>
        <v>3246477.3900000006</v>
      </c>
      <c r="E63" s="50" t="s">
        <v>81</v>
      </c>
      <c r="F63" s="27"/>
      <c r="G63" s="64">
        <f>G31-G61</f>
        <v>1655889.9399999997</v>
      </c>
      <c r="I63" s="3">
        <v>1590587.4499999993</v>
      </c>
      <c r="L63" s="2">
        <f>41527732.56-G65</f>
        <v>-11730119.149999999</v>
      </c>
    </row>
    <row r="64" spans="1:12" x14ac:dyDescent="0.45">
      <c r="A64" s="24"/>
      <c r="B64" s="24"/>
      <c r="C64" s="24"/>
      <c r="D64" s="24"/>
      <c r="E64" s="50" t="s">
        <v>82</v>
      </c>
      <c r="F64" s="23"/>
      <c r="G64" s="24"/>
    </row>
    <row r="65" spans="1:12" ht="21.75" thickBot="1" x14ac:dyDescent="0.5">
      <c r="A65" s="47"/>
      <c r="B65" s="47"/>
      <c r="C65" s="47"/>
      <c r="D65" s="36">
        <f>D9+D63</f>
        <v>53257851.710000008</v>
      </c>
      <c r="E65" s="48" t="s">
        <v>83</v>
      </c>
      <c r="F65" s="65"/>
      <c r="G65" s="36">
        <f>G9+G63</f>
        <v>53257851.710000001</v>
      </c>
      <c r="H65" s="66">
        <f>D65-G65</f>
        <v>0</v>
      </c>
      <c r="I65" s="3">
        <v>51601961.770000011</v>
      </c>
      <c r="L65" s="67">
        <v>21402875.52</v>
      </c>
    </row>
    <row r="66" spans="1:12" ht="21.75" thickTop="1" x14ac:dyDescent="0.45">
      <c r="A66" s="3"/>
      <c r="B66" s="3"/>
      <c r="C66" s="3"/>
      <c r="D66" s="21"/>
      <c r="E66" s="50"/>
      <c r="F66" s="43"/>
      <c r="G66" s="21"/>
    </row>
    <row r="67" spans="1:12" x14ac:dyDescent="0.45">
      <c r="A67" s="68" t="s">
        <v>84</v>
      </c>
      <c r="B67" s="68"/>
      <c r="C67" s="68"/>
      <c r="D67" s="68"/>
      <c r="E67" s="68"/>
      <c r="F67" s="68"/>
      <c r="G67" s="68"/>
    </row>
    <row r="68" spans="1:12" x14ac:dyDescent="0.45">
      <c r="A68" s="69" t="s">
        <v>85</v>
      </c>
      <c r="B68" s="69"/>
      <c r="C68" s="69"/>
      <c r="D68" s="69"/>
      <c r="E68" s="69"/>
      <c r="F68" s="69"/>
      <c r="G68" s="69"/>
    </row>
    <row r="69" spans="1:12" x14ac:dyDescent="0.45">
      <c r="A69" s="69" t="s">
        <v>86</v>
      </c>
      <c r="B69" s="69"/>
      <c r="C69" s="69"/>
      <c r="D69" s="69"/>
      <c r="E69" s="69"/>
      <c r="F69" s="69"/>
      <c r="G69" s="69"/>
    </row>
    <row r="70" spans="1:12" x14ac:dyDescent="0.45">
      <c r="A70" s="70"/>
      <c r="B70" s="70"/>
      <c r="C70" s="70"/>
      <c r="D70" s="70"/>
      <c r="E70" s="70"/>
      <c r="F70" s="70"/>
      <c r="G70" s="70"/>
    </row>
    <row r="71" spans="1:12" x14ac:dyDescent="0.45">
      <c r="A71" s="70"/>
      <c r="B71" s="70"/>
      <c r="C71" s="70"/>
      <c r="D71" s="70"/>
      <c r="E71" s="70"/>
      <c r="F71" s="70"/>
      <c r="G71" s="70"/>
    </row>
    <row r="72" spans="1:12" x14ac:dyDescent="0.45">
      <c r="A72" s="70"/>
      <c r="B72" s="70"/>
      <c r="C72" s="70"/>
      <c r="D72" s="70"/>
      <c r="E72" s="70"/>
      <c r="F72" s="70"/>
      <c r="G72" s="70"/>
    </row>
    <row r="73" spans="1:12" x14ac:dyDescent="0.45">
      <c r="A73" s="70"/>
      <c r="B73" s="70"/>
      <c r="C73" s="70"/>
      <c r="D73" s="70"/>
      <c r="E73" s="70"/>
      <c r="F73" s="70"/>
      <c r="G73" s="70"/>
    </row>
    <row r="74" spans="1:12" x14ac:dyDescent="0.45">
      <c r="A74" s="70"/>
      <c r="B74" s="70"/>
      <c r="C74" s="70"/>
      <c r="D74" s="70"/>
      <c r="E74" s="70"/>
      <c r="F74" s="70"/>
      <c r="G74" s="70"/>
    </row>
    <row r="75" spans="1:12" x14ac:dyDescent="0.45">
      <c r="A75" s="70"/>
      <c r="B75" s="70"/>
      <c r="C75" s="70"/>
      <c r="D75" s="70"/>
      <c r="E75" s="70"/>
      <c r="F75" s="70"/>
      <c r="G75" s="70"/>
    </row>
    <row r="76" spans="1:12" ht="21.75" customHeight="1" x14ac:dyDescent="0.45">
      <c r="A76" s="70"/>
      <c r="B76" s="70"/>
      <c r="C76" s="70"/>
      <c r="D76" s="71"/>
      <c r="E76" s="71"/>
      <c r="F76" s="71"/>
      <c r="G76" s="70"/>
    </row>
    <row r="77" spans="1:12" ht="21.75" customHeight="1" x14ac:dyDescent="0.45">
      <c r="D77" s="72"/>
      <c r="E77" s="72"/>
      <c r="F77" s="72"/>
    </row>
    <row r="78" spans="1:12" ht="21.75" customHeight="1" x14ac:dyDescent="0.45">
      <c r="D78" s="72"/>
      <c r="E78" s="72"/>
      <c r="F78" s="72"/>
    </row>
    <row r="79" spans="1:12" ht="21.75" customHeight="1" x14ac:dyDescent="0.45">
      <c r="D79" s="72"/>
      <c r="E79" s="72"/>
      <c r="F79" s="72"/>
    </row>
  </sheetData>
  <mergeCells count="16">
    <mergeCell ref="A69:G69"/>
    <mergeCell ref="D76:F76"/>
    <mergeCell ref="A38:G38"/>
    <mergeCell ref="A39:D39"/>
    <mergeCell ref="E39:E40"/>
    <mergeCell ref="F39:F40"/>
    <mergeCell ref="A67:G67"/>
    <mergeCell ref="A68:G68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2017-12-12T05:20:34Z</dcterms:modified>
</cp:coreProperties>
</file>